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showInkAnnotation="0" defaultThemeVersion="124226"/>
  <bookViews>
    <workbookView xWindow="120" yWindow="105" windowWidth="15120" windowHeight="8010" firstSheet="1" activeTab="7"/>
  </bookViews>
  <sheets>
    <sheet name="раздел 1-2" sheetId="2" r:id="rId1"/>
    <sheet name="раздел 3.1" sheetId="3" r:id="rId2"/>
    <sheet name="раздел 3.2 3.3" sheetId="4" r:id="rId3"/>
    <sheet name="раздел 4" sheetId="5" r:id="rId4"/>
    <sheet name="раздел 5" sheetId="9" r:id="rId5"/>
    <sheet name="для бюджета" sheetId="6" r:id="rId6"/>
    <sheet name="детодни" sheetId="7" r:id="rId7"/>
    <sheet name="доходы_расходы" sheetId="8" r:id="rId8"/>
  </sheets>
  <calcPr calcId="125725"/>
</workbook>
</file>

<file path=xl/calcChain.xml><?xml version="1.0" encoding="utf-8"?>
<calcChain xmlns="http://schemas.openxmlformats.org/spreadsheetml/2006/main">
  <c r="W11" i="8"/>
  <c r="V11"/>
  <c r="U11"/>
  <c r="T11"/>
  <c r="S11"/>
  <c r="R11"/>
  <c r="Q11"/>
  <c r="P11"/>
  <c r="O11"/>
  <c r="N11"/>
  <c r="M11"/>
  <c r="L11"/>
  <c r="J11"/>
  <c r="I11"/>
  <c r="F11"/>
  <c r="E11"/>
  <c r="K10"/>
  <c r="H10"/>
  <c r="G10"/>
  <c r="D10"/>
  <c r="X10" s="1"/>
  <c r="K9"/>
  <c r="G9"/>
  <c r="H9" s="1"/>
  <c r="D9"/>
  <c r="X9" s="1"/>
  <c r="K8"/>
  <c r="G8"/>
  <c r="H8" s="1"/>
  <c r="D8"/>
  <c r="K7"/>
  <c r="K11" s="1"/>
  <c r="G7"/>
  <c r="H7" s="1"/>
  <c r="D7"/>
  <c r="X7" s="1"/>
  <c r="K6"/>
  <c r="H6"/>
  <c r="G6"/>
  <c r="D6"/>
  <c r="D11" s="1"/>
  <c r="EB21" i="2"/>
  <c r="EA21"/>
  <c r="DZ21"/>
  <c r="DY21"/>
  <c r="DX21"/>
  <c r="DW21"/>
  <c r="DV21"/>
  <c r="DU21"/>
  <c r="EB20"/>
  <c r="EA20"/>
  <c r="DZ20"/>
  <c r="DY20"/>
  <c r="DX20"/>
  <c r="DW20"/>
  <c r="DV20"/>
  <c r="DU20"/>
  <c r="EB19"/>
  <c r="EA19"/>
  <c r="DZ19"/>
  <c r="DY19"/>
  <c r="DX19"/>
  <c r="DW19"/>
  <c r="DV19"/>
  <c r="DU19"/>
  <c r="EB18"/>
  <c r="EA18"/>
  <c r="DZ18"/>
  <c r="DY18"/>
  <c r="DX18"/>
  <c r="DW18"/>
  <c r="DV18"/>
  <c r="DU18"/>
  <c r="EB17"/>
  <c r="EA17"/>
  <c r="DZ17"/>
  <c r="DY17"/>
  <c r="DX17"/>
  <c r="DW17"/>
  <c r="DV17"/>
  <c r="DU17"/>
  <c r="DM21"/>
  <c r="DM20"/>
  <c r="DM19"/>
  <c r="DM18"/>
  <c r="H11" i="8" l="1"/>
  <c r="X8"/>
  <c r="X6"/>
  <c r="G11"/>
  <c r="CK21" i="2"/>
  <c r="CJ21"/>
  <c r="CI21"/>
  <c r="CH21"/>
  <c r="CG21"/>
  <c r="CF21"/>
  <c r="CE21"/>
  <c r="CD21"/>
  <c r="CK20"/>
  <c r="CJ20"/>
  <c r="CI20"/>
  <c r="CH20"/>
  <c r="CG20"/>
  <c r="CF20"/>
  <c r="CE20"/>
  <c r="CD20"/>
  <c r="CK19"/>
  <c r="CJ19"/>
  <c r="CI19"/>
  <c r="CH19"/>
  <c r="CG19"/>
  <c r="CF19"/>
  <c r="CE19"/>
  <c r="CD19"/>
  <c r="CK18"/>
  <c r="CJ18"/>
  <c r="CI18"/>
  <c r="CH18"/>
  <c r="CG18"/>
  <c r="CF18"/>
  <c r="CE18"/>
  <c r="CD18"/>
  <c r="CK17"/>
  <c r="CJ17"/>
  <c r="CI17"/>
  <c r="CH17"/>
  <c r="CG17"/>
  <c r="CF17"/>
  <c r="CE17"/>
  <c r="CD17"/>
  <c r="E18" i="9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17"/>
  <c r="D17" s="1"/>
  <c r="X11" i="8" l="1"/>
  <c r="C18" i="9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17"/>
  <c r="C18" i="4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17"/>
  <c r="P27" i="9" l="1"/>
  <c r="P21"/>
  <c r="P26"/>
  <c r="P25"/>
  <c r="FH40" i="2" l="1"/>
  <c r="B18" i="9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17"/>
  <c r="C18" i="5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17"/>
  <c r="B18" i="4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17"/>
  <c r="C18" i="3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17"/>
  <c r="F8" s="1"/>
  <c r="F14" i="9" l="1"/>
  <c r="S14"/>
  <c r="N15"/>
  <c r="Q13"/>
  <c r="E16"/>
  <c r="E15"/>
  <c r="E14"/>
  <c r="T9"/>
  <c r="D10"/>
  <c r="U8"/>
  <c r="E8"/>
  <c r="R10"/>
  <c r="BQ15" i="3"/>
  <c r="BQ10"/>
  <c r="BQ14"/>
  <c r="BQ13"/>
  <c r="BQ8"/>
  <c r="BQ16"/>
  <c r="BQ11"/>
  <c r="BQ9"/>
  <c r="BD14"/>
  <c r="BD9"/>
  <c r="BD10"/>
  <c r="BD13"/>
  <c r="BD8"/>
  <c r="BD16"/>
  <c r="BD11"/>
  <c r="BD15"/>
  <c r="AQ16"/>
  <c r="AQ11"/>
  <c r="AQ13"/>
  <c r="AQ8"/>
  <c r="AQ15"/>
  <c r="AQ10"/>
  <c r="AQ14"/>
  <c r="AQ9"/>
  <c r="AD15"/>
  <c r="AD11"/>
  <c r="AD14"/>
  <c r="AD10"/>
  <c r="AD13"/>
  <c r="AD9"/>
  <c r="AD16"/>
  <c r="AD8"/>
  <c r="P18" i="9"/>
  <c r="P19"/>
  <c r="P20"/>
  <c r="P22"/>
  <c r="P23"/>
  <c r="P24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B14"/>
  <c r="T11"/>
  <c r="B15"/>
  <c r="B8"/>
  <c r="E96" i="5"/>
  <c r="D96"/>
  <c r="E95"/>
  <c r="D95"/>
  <c r="E94"/>
  <c r="D94"/>
  <c r="E93"/>
  <c r="D93"/>
  <c r="E92"/>
  <c r="D92"/>
  <c r="E91"/>
  <c r="D91"/>
  <c r="E90"/>
  <c r="D90"/>
  <c r="E89"/>
  <c r="D89"/>
  <c r="E88"/>
  <c r="D88"/>
  <c r="E87"/>
  <c r="D87"/>
  <c r="E86"/>
  <c r="D86"/>
  <c r="E85"/>
  <c r="D85"/>
  <c r="E84"/>
  <c r="D84"/>
  <c r="E83"/>
  <c r="D83"/>
  <c r="E82"/>
  <c r="D82"/>
  <c r="E81"/>
  <c r="D81"/>
  <c r="E80"/>
  <c r="D80"/>
  <c r="E79"/>
  <c r="D79"/>
  <c r="E78"/>
  <c r="D78"/>
  <c r="E77"/>
  <c r="D77"/>
  <c r="E76"/>
  <c r="D76"/>
  <c r="E75"/>
  <c r="D75"/>
  <c r="E74"/>
  <c r="D74"/>
  <c r="E73"/>
  <c r="D73"/>
  <c r="E72"/>
  <c r="D72"/>
  <c r="E71"/>
  <c r="D71"/>
  <c r="E70"/>
  <c r="D70"/>
  <c r="E69"/>
  <c r="D69"/>
  <c r="E68"/>
  <c r="D68"/>
  <c r="E67"/>
  <c r="D67"/>
  <c r="E66"/>
  <c r="D66"/>
  <c r="E65"/>
  <c r="D65"/>
  <c r="E64"/>
  <c r="D64"/>
  <c r="E63"/>
  <c r="D63"/>
  <c r="E62"/>
  <c r="D62"/>
  <c r="E61"/>
  <c r="D61"/>
  <c r="E60"/>
  <c r="D60"/>
  <c r="E59"/>
  <c r="D59"/>
  <c r="E58"/>
  <c r="D58"/>
  <c r="E57"/>
  <c r="D57"/>
  <c r="E56"/>
  <c r="D56"/>
  <c r="E55"/>
  <c r="D55"/>
  <c r="E54"/>
  <c r="D54"/>
  <c r="E53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AE13"/>
  <c r="AA16"/>
  <c r="V16"/>
  <c r="O16"/>
  <c r="N16"/>
  <c r="F16"/>
  <c r="B16"/>
  <c r="AD15"/>
  <c r="Z15"/>
  <c r="S15"/>
  <c r="R15"/>
  <c r="Q15"/>
  <c r="N15"/>
  <c r="M15"/>
  <c r="J15"/>
  <c r="I15"/>
  <c r="H15"/>
  <c r="F15"/>
  <c r="E15"/>
  <c r="D15"/>
  <c r="AL14"/>
  <c r="AK14"/>
  <c r="AJ14"/>
  <c r="AH14"/>
  <c r="AG14"/>
  <c r="AD14"/>
  <c r="AC14"/>
  <c r="AB14"/>
  <c r="AA14"/>
  <c r="Z14"/>
  <c r="Y14"/>
  <c r="X14"/>
  <c r="V14"/>
  <c r="U14"/>
  <c r="S14"/>
  <c r="T14"/>
  <c r="W14"/>
  <c r="R14"/>
  <c r="Q14"/>
  <c r="P14"/>
  <c r="O14"/>
  <c r="N14"/>
  <c r="M14"/>
  <c r="L14"/>
  <c r="K14"/>
  <c r="J14"/>
  <c r="I14"/>
  <c r="H14"/>
  <c r="G14"/>
  <c r="F14"/>
  <c r="E14"/>
  <c r="D14"/>
  <c r="B14"/>
  <c r="AL13"/>
  <c r="AK13"/>
  <c r="AJ13"/>
  <c r="AI13"/>
  <c r="AH13"/>
  <c r="AG13"/>
  <c r="AD13"/>
  <c r="AC13"/>
  <c r="AB13"/>
  <c r="AA13"/>
  <c r="Z13"/>
  <c r="Y13"/>
  <c r="X13"/>
  <c r="V13"/>
  <c r="U13"/>
  <c r="S13"/>
  <c r="T13"/>
  <c r="W13"/>
  <c r="R13"/>
  <c r="Q13"/>
  <c r="P13"/>
  <c r="O13"/>
  <c r="N13"/>
  <c r="M13"/>
  <c r="L13"/>
  <c r="K13"/>
  <c r="J13"/>
  <c r="I13"/>
  <c r="H13"/>
  <c r="G13"/>
  <c r="F13"/>
  <c r="E13"/>
  <c r="D13"/>
  <c r="B13"/>
  <c r="AL11"/>
  <c r="AK11"/>
  <c r="AJ11"/>
  <c r="AI11"/>
  <c r="AH11"/>
  <c r="AG11"/>
  <c r="AD11"/>
  <c r="AC11"/>
  <c r="AB11"/>
  <c r="AA11"/>
  <c r="Z11"/>
  <c r="Y11"/>
  <c r="X11"/>
  <c r="V11"/>
  <c r="U11"/>
  <c r="S11"/>
  <c r="T11"/>
  <c r="W11"/>
  <c r="R11"/>
  <c r="Q11"/>
  <c r="P11"/>
  <c r="O11"/>
  <c r="N11"/>
  <c r="M11"/>
  <c r="L11"/>
  <c r="K11"/>
  <c r="J11"/>
  <c r="I11"/>
  <c r="H11"/>
  <c r="G11"/>
  <c r="F11"/>
  <c r="E11"/>
  <c r="D11"/>
  <c r="B11"/>
  <c r="AL10"/>
  <c r="AK10"/>
  <c r="AJ10"/>
  <c r="AI10"/>
  <c r="AH10"/>
  <c r="AG10"/>
  <c r="AD10"/>
  <c r="AC10"/>
  <c r="AB10"/>
  <c r="AA10"/>
  <c r="Z10"/>
  <c r="Y10"/>
  <c r="X10"/>
  <c r="V10"/>
  <c r="U10"/>
  <c r="S10"/>
  <c r="T10"/>
  <c r="W10"/>
  <c r="R10"/>
  <c r="Q10"/>
  <c r="P10"/>
  <c r="O10"/>
  <c r="N10"/>
  <c r="M10"/>
  <c r="L10"/>
  <c r="K10"/>
  <c r="J10"/>
  <c r="I10"/>
  <c r="H10"/>
  <c r="G10"/>
  <c r="F10"/>
  <c r="E10"/>
  <c r="D10"/>
  <c r="B10"/>
  <c r="AL9"/>
  <c r="AK9"/>
  <c r="AJ9"/>
  <c r="AI9"/>
  <c r="AH9"/>
  <c r="AG9"/>
  <c r="AD9"/>
  <c r="AC9"/>
  <c r="AB9"/>
  <c r="AA9"/>
  <c r="Z9"/>
  <c r="Y9"/>
  <c r="X9"/>
  <c r="V9"/>
  <c r="U9"/>
  <c r="S9"/>
  <c r="T9"/>
  <c r="W9"/>
  <c r="R9"/>
  <c r="Q9"/>
  <c r="P9"/>
  <c r="O9"/>
  <c r="N9"/>
  <c r="M9"/>
  <c r="L9"/>
  <c r="K9"/>
  <c r="J9"/>
  <c r="I9"/>
  <c r="H9"/>
  <c r="G9"/>
  <c r="F9"/>
  <c r="E9"/>
  <c r="D9"/>
  <c r="B9"/>
  <c r="AL8"/>
  <c r="AK8"/>
  <c r="AK7" s="1"/>
  <c r="AJ8"/>
  <c r="AI8"/>
  <c r="AH8"/>
  <c r="AG8"/>
  <c r="AD8"/>
  <c r="AC8"/>
  <c r="AB8"/>
  <c r="AA8"/>
  <c r="AA7" s="1"/>
  <c r="Z8"/>
  <c r="Y8"/>
  <c r="X8"/>
  <c r="V8"/>
  <c r="U8"/>
  <c r="S8"/>
  <c r="T8"/>
  <c r="W8"/>
  <c r="W7" s="1"/>
  <c r="R8"/>
  <c r="Q8"/>
  <c r="P8"/>
  <c r="O8"/>
  <c r="O7" s="1"/>
  <c r="N8"/>
  <c r="M8"/>
  <c r="L8"/>
  <c r="K8"/>
  <c r="K7" s="1"/>
  <c r="J8"/>
  <c r="I8"/>
  <c r="H8"/>
  <c r="G8"/>
  <c r="F8"/>
  <c r="E8"/>
  <c r="D8"/>
  <c r="B8"/>
  <c r="B7" s="1"/>
  <c r="J7"/>
  <c r="EM18" i="4"/>
  <c r="EM19"/>
  <c r="EM20"/>
  <c r="EM21"/>
  <c r="EM22"/>
  <c r="EM23"/>
  <c r="EM24"/>
  <c r="EM25"/>
  <c r="EM26"/>
  <c r="EM27"/>
  <c r="EM28"/>
  <c r="EM29"/>
  <c r="EM30"/>
  <c r="EM31"/>
  <c r="EM32"/>
  <c r="EM33"/>
  <c r="EM34"/>
  <c r="EM35"/>
  <c r="EM36"/>
  <c r="EM37"/>
  <c r="EM38"/>
  <c r="EM39"/>
  <c r="EM40"/>
  <c r="EM41"/>
  <c r="EM42"/>
  <c r="EM43"/>
  <c r="EM44"/>
  <c r="EM45"/>
  <c r="EM46"/>
  <c r="EM47"/>
  <c r="EM48"/>
  <c r="EM49"/>
  <c r="EM50"/>
  <c r="EM51"/>
  <c r="EM52"/>
  <c r="EM53"/>
  <c r="EM54"/>
  <c r="EM55"/>
  <c r="EM56"/>
  <c r="EM57"/>
  <c r="EM58"/>
  <c r="EM59"/>
  <c r="EM60"/>
  <c r="EM61"/>
  <c r="EM62"/>
  <c r="EM63"/>
  <c r="EM64"/>
  <c r="EM65"/>
  <c r="EM66"/>
  <c r="EM67"/>
  <c r="EM68"/>
  <c r="EM69"/>
  <c r="EM70"/>
  <c r="EM71"/>
  <c r="EM72"/>
  <c r="EM73"/>
  <c r="EM74"/>
  <c r="EM75"/>
  <c r="EM76"/>
  <c r="EM77"/>
  <c r="EM78"/>
  <c r="EM79"/>
  <c r="EM80"/>
  <c r="EM81"/>
  <c r="EM82"/>
  <c r="EM83"/>
  <c r="EM84"/>
  <c r="EM85"/>
  <c r="EM86"/>
  <c r="EM87"/>
  <c r="EM88"/>
  <c r="EM89"/>
  <c r="EM90"/>
  <c r="EM91"/>
  <c r="EM92"/>
  <c r="EM93"/>
  <c r="EM94"/>
  <c r="EM95"/>
  <c r="EM96"/>
  <c r="EM17"/>
  <c r="EF18"/>
  <c r="EF19"/>
  <c r="EF20"/>
  <c r="EF21"/>
  <c r="EF22"/>
  <c r="EF23"/>
  <c r="EF24"/>
  <c r="EF25"/>
  <c r="EF26"/>
  <c r="EF27"/>
  <c r="EF28"/>
  <c r="EF29"/>
  <c r="EF30"/>
  <c r="EF31"/>
  <c r="EF32"/>
  <c r="EF33"/>
  <c r="EF34"/>
  <c r="EF35"/>
  <c r="EF36"/>
  <c r="EF37"/>
  <c r="EF38"/>
  <c r="EF39"/>
  <c r="EF40"/>
  <c r="EF41"/>
  <c r="EF42"/>
  <c r="EF43"/>
  <c r="EF44"/>
  <c r="EF45"/>
  <c r="EF46"/>
  <c r="EF47"/>
  <c r="EF48"/>
  <c r="EF49"/>
  <c r="EF50"/>
  <c r="EF51"/>
  <c r="EF52"/>
  <c r="EF53"/>
  <c r="EF54"/>
  <c r="EF55"/>
  <c r="EF56"/>
  <c r="EF57"/>
  <c r="EF58"/>
  <c r="EF59"/>
  <c r="EF60"/>
  <c r="EF61"/>
  <c r="EF62"/>
  <c r="EF63"/>
  <c r="EF64"/>
  <c r="EF65"/>
  <c r="EF66"/>
  <c r="EF67"/>
  <c r="EF68"/>
  <c r="EF69"/>
  <c r="EF70"/>
  <c r="EF71"/>
  <c r="EF72"/>
  <c r="EF73"/>
  <c r="EF74"/>
  <c r="EF75"/>
  <c r="EF76"/>
  <c r="EF77"/>
  <c r="EF78"/>
  <c r="EF79"/>
  <c r="EF80"/>
  <c r="EF81"/>
  <c r="EF82"/>
  <c r="EF83"/>
  <c r="EF84"/>
  <c r="EF85"/>
  <c r="EF86"/>
  <c r="EF87"/>
  <c r="EF88"/>
  <c r="EF89"/>
  <c r="EF90"/>
  <c r="EF91"/>
  <c r="EF92"/>
  <c r="EF93"/>
  <c r="EF94"/>
  <c r="EF95"/>
  <c r="EF96"/>
  <c r="EF17"/>
  <c r="E18"/>
  <c r="F18"/>
  <c r="G18"/>
  <c r="H18"/>
  <c r="I18"/>
  <c r="J18"/>
  <c r="K18"/>
  <c r="L18"/>
  <c r="M18"/>
  <c r="N18"/>
  <c r="O18"/>
  <c r="E19"/>
  <c r="F19"/>
  <c r="G19"/>
  <c r="H19"/>
  <c r="I19"/>
  <c r="J19"/>
  <c r="K19"/>
  <c r="L19"/>
  <c r="M19"/>
  <c r="N19"/>
  <c r="O19"/>
  <c r="E20"/>
  <c r="F20"/>
  <c r="G20"/>
  <c r="H20"/>
  <c r="I20"/>
  <c r="J20"/>
  <c r="K20"/>
  <c r="L20"/>
  <c r="M20"/>
  <c r="N20"/>
  <c r="O20"/>
  <c r="E21"/>
  <c r="F21"/>
  <c r="G21"/>
  <c r="H21"/>
  <c r="I21"/>
  <c r="J21"/>
  <c r="K21"/>
  <c r="L21"/>
  <c r="M21"/>
  <c r="N21"/>
  <c r="O21"/>
  <c r="E22"/>
  <c r="F22"/>
  <c r="G22"/>
  <c r="H22"/>
  <c r="I22"/>
  <c r="J22"/>
  <c r="K22"/>
  <c r="L22"/>
  <c r="M22"/>
  <c r="N22"/>
  <c r="O22"/>
  <c r="E23"/>
  <c r="F23"/>
  <c r="G23"/>
  <c r="H23"/>
  <c r="I23"/>
  <c r="J23"/>
  <c r="K23"/>
  <c r="L23"/>
  <c r="M23"/>
  <c r="N23"/>
  <c r="O23"/>
  <c r="E24"/>
  <c r="F24"/>
  <c r="G24"/>
  <c r="H24"/>
  <c r="I24"/>
  <c r="J24"/>
  <c r="K24"/>
  <c r="L24"/>
  <c r="M24"/>
  <c r="N24"/>
  <c r="O24"/>
  <c r="E25"/>
  <c r="F25"/>
  <c r="G25"/>
  <c r="H25"/>
  <c r="I25"/>
  <c r="J25"/>
  <c r="K25"/>
  <c r="L25"/>
  <c r="M25"/>
  <c r="N25"/>
  <c r="O25"/>
  <c r="E26"/>
  <c r="F26"/>
  <c r="G26"/>
  <c r="H26"/>
  <c r="I26"/>
  <c r="J26"/>
  <c r="K26"/>
  <c r="L26"/>
  <c r="M26"/>
  <c r="N26"/>
  <c r="O26"/>
  <c r="E27"/>
  <c r="F27"/>
  <c r="G27"/>
  <c r="H27"/>
  <c r="I27"/>
  <c r="J27"/>
  <c r="K27"/>
  <c r="L27"/>
  <c r="M27"/>
  <c r="N27"/>
  <c r="O27"/>
  <c r="E28"/>
  <c r="F28"/>
  <c r="G28"/>
  <c r="H28"/>
  <c r="I28"/>
  <c r="J28"/>
  <c r="K28"/>
  <c r="L28"/>
  <c r="M28"/>
  <c r="N28"/>
  <c r="O28"/>
  <c r="E29"/>
  <c r="F29"/>
  <c r="G29"/>
  <c r="H29"/>
  <c r="I29"/>
  <c r="J29"/>
  <c r="K29"/>
  <c r="L29"/>
  <c r="M29"/>
  <c r="N29"/>
  <c r="O29"/>
  <c r="E30"/>
  <c r="F30"/>
  <c r="G30"/>
  <c r="H30"/>
  <c r="I30"/>
  <c r="J30"/>
  <c r="K30"/>
  <c r="L30"/>
  <c r="M30"/>
  <c r="N30"/>
  <c r="O30"/>
  <c r="E31"/>
  <c r="F31"/>
  <c r="G31"/>
  <c r="H31"/>
  <c r="I31"/>
  <c r="J31"/>
  <c r="K31"/>
  <c r="L31"/>
  <c r="M31"/>
  <c r="N31"/>
  <c r="O31"/>
  <c r="E32"/>
  <c r="F32"/>
  <c r="G32"/>
  <c r="H32"/>
  <c r="I32"/>
  <c r="J32"/>
  <c r="K32"/>
  <c r="L32"/>
  <c r="M32"/>
  <c r="N32"/>
  <c r="O32"/>
  <c r="E33"/>
  <c r="F33"/>
  <c r="G33"/>
  <c r="H33"/>
  <c r="I33"/>
  <c r="J33"/>
  <c r="K33"/>
  <c r="L33"/>
  <c r="M33"/>
  <c r="N33"/>
  <c r="O33"/>
  <c r="E34"/>
  <c r="F34"/>
  <c r="G34"/>
  <c r="H34"/>
  <c r="I34"/>
  <c r="J34"/>
  <c r="K34"/>
  <c r="L34"/>
  <c r="M34"/>
  <c r="N34"/>
  <c r="O34"/>
  <c r="E35"/>
  <c r="F35"/>
  <c r="G35"/>
  <c r="H35"/>
  <c r="I35"/>
  <c r="J35"/>
  <c r="K35"/>
  <c r="L35"/>
  <c r="M35"/>
  <c r="N35"/>
  <c r="O35"/>
  <c r="E36"/>
  <c r="F36"/>
  <c r="G36"/>
  <c r="H36"/>
  <c r="I36"/>
  <c r="J36"/>
  <c r="K36"/>
  <c r="L36"/>
  <c r="M36"/>
  <c r="N36"/>
  <c r="O36"/>
  <c r="E37"/>
  <c r="F37"/>
  <c r="G37"/>
  <c r="H37"/>
  <c r="I37"/>
  <c r="J37"/>
  <c r="K37"/>
  <c r="L37"/>
  <c r="M37"/>
  <c r="N37"/>
  <c r="O37"/>
  <c r="E38"/>
  <c r="F38"/>
  <c r="G38"/>
  <c r="H38"/>
  <c r="I38"/>
  <c r="J38"/>
  <c r="K38"/>
  <c r="L38"/>
  <c r="M38"/>
  <c r="N38"/>
  <c r="O38"/>
  <c r="E39"/>
  <c r="F39"/>
  <c r="G39"/>
  <c r="H39"/>
  <c r="I39"/>
  <c r="J39"/>
  <c r="K39"/>
  <c r="L39"/>
  <c r="M39"/>
  <c r="N39"/>
  <c r="O39"/>
  <c r="E40"/>
  <c r="F40"/>
  <c r="G40"/>
  <c r="H40"/>
  <c r="I40"/>
  <c r="J40"/>
  <c r="K40"/>
  <c r="L40"/>
  <c r="M40"/>
  <c r="N40"/>
  <c r="O40"/>
  <c r="E41"/>
  <c r="F41"/>
  <c r="G41"/>
  <c r="H41"/>
  <c r="I41"/>
  <c r="J41"/>
  <c r="K41"/>
  <c r="L41"/>
  <c r="M41"/>
  <c r="N41"/>
  <c r="O41"/>
  <c r="E42"/>
  <c r="F42"/>
  <c r="G42"/>
  <c r="H42"/>
  <c r="I42"/>
  <c r="J42"/>
  <c r="K42"/>
  <c r="L42"/>
  <c r="M42"/>
  <c r="N42"/>
  <c r="O42"/>
  <c r="E43"/>
  <c r="F43"/>
  <c r="G43"/>
  <c r="H43"/>
  <c r="I43"/>
  <c r="J43"/>
  <c r="K43"/>
  <c r="L43"/>
  <c r="M43"/>
  <c r="N43"/>
  <c r="O43"/>
  <c r="E44"/>
  <c r="F44"/>
  <c r="G44"/>
  <c r="H44"/>
  <c r="I44"/>
  <c r="J44"/>
  <c r="K44"/>
  <c r="L44"/>
  <c r="M44"/>
  <c r="N44"/>
  <c r="O44"/>
  <c r="E45"/>
  <c r="F45"/>
  <c r="G45"/>
  <c r="H45"/>
  <c r="I45"/>
  <c r="J45"/>
  <c r="K45"/>
  <c r="L45"/>
  <c r="M45"/>
  <c r="N45"/>
  <c r="O45"/>
  <c r="E46"/>
  <c r="F46"/>
  <c r="G46"/>
  <c r="H46"/>
  <c r="I46"/>
  <c r="J46"/>
  <c r="K46"/>
  <c r="L46"/>
  <c r="M46"/>
  <c r="N46"/>
  <c r="O46"/>
  <c r="E47"/>
  <c r="F47"/>
  <c r="G47"/>
  <c r="H47"/>
  <c r="I47"/>
  <c r="J47"/>
  <c r="K47"/>
  <c r="L47"/>
  <c r="M47"/>
  <c r="N47"/>
  <c r="O47"/>
  <c r="E48"/>
  <c r="F48"/>
  <c r="G48"/>
  <c r="H48"/>
  <c r="I48"/>
  <c r="J48"/>
  <c r="K48"/>
  <c r="L48"/>
  <c r="M48"/>
  <c r="N48"/>
  <c r="O48"/>
  <c r="E49"/>
  <c r="F49"/>
  <c r="G49"/>
  <c r="H49"/>
  <c r="I49"/>
  <c r="J49"/>
  <c r="K49"/>
  <c r="L49"/>
  <c r="M49"/>
  <c r="N49"/>
  <c r="O49"/>
  <c r="E50"/>
  <c r="F50"/>
  <c r="G50"/>
  <c r="H50"/>
  <c r="I50"/>
  <c r="J50"/>
  <c r="K50"/>
  <c r="L50"/>
  <c r="M50"/>
  <c r="N50"/>
  <c r="O50"/>
  <c r="E51"/>
  <c r="F51"/>
  <c r="G51"/>
  <c r="H51"/>
  <c r="I51"/>
  <c r="J51"/>
  <c r="K51"/>
  <c r="L51"/>
  <c r="M51"/>
  <c r="N51"/>
  <c r="O51"/>
  <c r="E52"/>
  <c r="F52"/>
  <c r="G52"/>
  <c r="H52"/>
  <c r="I52"/>
  <c r="J52"/>
  <c r="K52"/>
  <c r="L52"/>
  <c r="M52"/>
  <c r="N52"/>
  <c r="O52"/>
  <c r="E53"/>
  <c r="F53"/>
  <c r="G53"/>
  <c r="H53"/>
  <c r="I53"/>
  <c r="J53"/>
  <c r="K53"/>
  <c r="L53"/>
  <c r="M53"/>
  <c r="N53"/>
  <c r="O53"/>
  <c r="E54"/>
  <c r="F54"/>
  <c r="G54"/>
  <c r="H54"/>
  <c r="I54"/>
  <c r="J54"/>
  <c r="K54"/>
  <c r="L54"/>
  <c r="M54"/>
  <c r="N54"/>
  <c r="O54"/>
  <c r="E55"/>
  <c r="F55"/>
  <c r="G55"/>
  <c r="H55"/>
  <c r="I55"/>
  <c r="J55"/>
  <c r="K55"/>
  <c r="L55"/>
  <c r="M55"/>
  <c r="N55"/>
  <c r="O55"/>
  <c r="E56"/>
  <c r="F56"/>
  <c r="G56"/>
  <c r="H56"/>
  <c r="I56"/>
  <c r="J56"/>
  <c r="K56"/>
  <c r="L56"/>
  <c r="M56"/>
  <c r="N56"/>
  <c r="O56"/>
  <c r="E57"/>
  <c r="F57"/>
  <c r="G57"/>
  <c r="H57"/>
  <c r="I57"/>
  <c r="J57"/>
  <c r="K57"/>
  <c r="L57"/>
  <c r="M57"/>
  <c r="N57"/>
  <c r="O57"/>
  <c r="E58"/>
  <c r="F58"/>
  <c r="G58"/>
  <c r="H58"/>
  <c r="I58"/>
  <c r="J58"/>
  <c r="K58"/>
  <c r="L58"/>
  <c r="M58"/>
  <c r="N58"/>
  <c r="O58"/>
  <c r="E59"/>
  <c r="F59"/>
  <c r="G59"/>
  <c r="H59"/>
  <c r="I59"/>
  <c r="J59"/>
  <c r="K59"/>
  <c r="L59"/>
  <c r="M59"/>
  <c r="N59"/>
  <c r="O59"/>
  <c r="E60"/>
  <c r="F60"/>
  <c r="G60"/>
  <c r="H60"/>
  <c r="I60"/>
  <c r="J60"/>
  <c r="K60"/>
  <c r="L60"/>
  <c r="M60"/>
  <c r="N60"/>
  <c r="O60"/>
  <c r="E61"/>
  <c r="F61"/>
  <c r="G61"/>
  <c r="H61"/>
  <c r="I61"/>
  <c r="J61"/>
  <c r="K61"/>
  <c r="L61"/>
  <c r="M61"/>
  <c r="N61"/>
  <c r="O61"/>
  <c r="E62"/>
  <c r="F62"/>
  <c r="G62"/>
  <c r="H62"/>
  <c r="I62"/>
  <c r="J62"/>
  <c r="K62"/>
  <c r="L62"/>
  <c r="M62"/>
  <c r="N62"/>
  <c r="O62"/>
  <c r="E63"/>
  <c r="F63"/>
  <c r="G63"/>
  <c r="H63"/>
  <c r="I63"/>
  <c r="J63"/>
  <c r="K63"/>
  <c r="L63"/>
  <c r="M63"/>
  <c r="N63"/>
  <c r="O63"/>
  <c r="E64"/>
  <c r="F64"/>
  <c r="G64"/>
  <c r="H64"/>
  <c r="I64"/>
  <c r="J64"/>
  <c r="K64"/>
  <c r="L64"/>
  <c r="M64"/>
  <c r="N64"/>
  <c r="O64"/>
  <c r="E65"/>
  <c r="F65"/>
  <c r="G65"/>
  <c r="H65"/>
  <c r="I65"/>
  <c r="J65"/>
  <c r="K65"/>
  <c r="L65"/>
  <c r="M65"/>
  <c r="N65"/>
  <c r="O65"/>
  <c r="E66"/>
  <c r="F66"/>
  <c r="G66"/>
  <c r="H66"/>
  <c r="I66"/>
  <c r="J66"/>
  <c r="K66"/>
  <c r="L66"/>
  <c r="M66"/>
  <c r="N66"/>
  <c r="O66"/>
  <c r="E67"/>
  <c r="F67"/>
  <c r="G67"/>
  <c r="H67"/>
  <c r="I67"/>
  <c r="J67"/>
  <c r="K67"/>
  <c r="L67"/>
  <c r="M67"/>
  <c r="N67"/>
  <c r="O67"/>
  <c r="E68"/>
  <c r="F68"/>
  <c r="G68"/>
  <c r="H68"/>
  <c r="I68"/>
  <c r="J68"/>
  <c r="K68"/>
  <c r="L68"/>
  <c r="M68"/>
  <c r="N68"/>
  <c r="O68"/>
  <c r="E69"/>
  <c r="F69"/>
  <c r="G69"/>
  <c r="H69"/>
  <c r="I69"/>
  <c r="J69"/>
  <c r="K69"/>
  <c r="L69"/>
  <c r="M69"/>
  <c r="N69"/>
  <c r="O69"/>
  <c r="E70"/>
  <c r="F70"/>
  <c r="G70"/>
  <c r="H70"/>
  <c r="I70"/>
  <c r="J70"/>
  <c r="K70"/>
  <c r="L70"/>
  <c r="M70"/>
  <c r="N70"/>
  <c r="O70"/>
  <c r="E71"/>
  <c r="F71"/>
  <c r="G71"/>
  <c r="H71"/>
  <c r="I71"/>
  <c r="J71"/>
  <c r="K71"/>
  <c r="L71"/>
  <c r="M71"/>
  <c r="N71"/>
  <c r="O71"/>
  <c r="E72"/>
  <c r="F72"/>
  <c r="G72"/>
  <c r="H72"/>
  <c r="I72"/>
  <c r="J72"/>
  <c r="K72"/>
  <c r="L72"/>
  <c r="M72"/>
  <c r="N72"/>
  <c r="O72"/>
  <c r="E73"/>
  <c r="F73"/>
  <c r="G73"/>
  <c r="H73"/>
  <c r="I73"/>
  <c r="J73"/>
  <c r="K73"/>
  <c r="L73"/>
  <c r="M73"/>
  <c r="N73"/>
  <c r="O73"/>
  <c r="E74"/>
  <c r="F74"/>
  <c r="G74"/>
  <c r="H74"/>
  <c r="I74"/>
  <c r="J74"/>
  <c r="K74"/>
  <c r="L74"/>
  <c r="M74"/>
  <c r="N74"/>
  <c r="O74"/>
  <c r="E75"/>
  <c r="F75"/>
  <c r="G75"/>
  <c r="H75"/>
  <c r="I75"/>
  <c r="J75"/>
  <c r="K75"/>
  <c r="L75"/>
  <c r="M75"/>
  <c r="N75"/>
  <c r="O75"/>
  <c r="E76"/>
  <c r="F76"/>
  <c r="G76"/>
  <c r="H76"/>
  <c r="I76"/>
  <c r="J76"/>
  <c r="K76"/>
  <c r="L76"/>
  <c r="M76"/>
  <c r="N76"/>
  <c r="O76"/>
  <c r="E77"/>
  <c r="F77"/>
  <c r="G77"/>
  <c r="H77"/>
  <c r="I77"/>
  <c r="J77"/>
  <c r="K77"/>
  <c r="L77"/>
  <c r="M77"/>
  <c r="N77"/>
  <c r="O77"/>
  <c r="E78"/>
  <c r="F78"/>
  <c r="G78"/>
  <c r="H78"/>
  <c r="I78"/>
  <c r="J78"/>
  <c r="K78"/>
  <c r="L78"/>
  <c r="M78"/>
  <c r="N78"/>
  <c r="O78"/>
  <c r="E79"/>
  <c r="F79"/>
  <c r="G79"/>
  <c r="H79"/>
  <c r="I79"/>
  <c r="J79"/>
  <c r="K79"/>
  <c r="L79"/>
  <c r="M79"/>
  <c r="N79"/>
  <c r="O79"/>
  <c r="E80"/>
  <c r="F80"/>
  <c r="G80"/>
  <c r="H80"/>
  <c r="I80"/>
  <c r="J80"/>
  <c r="K80"/>
  <c r="L80"/>
  <c r="M80"/>
  <c r="N80"/>
  <c r="O80"/>
  <c r="E81"/>
  <c r="F81"/>
  <c r="G81"/>
  <c r="H81"/>
  <c r="I81"/>
  <c r="J81"/>
  <c r="K81"/>
  <c r="L81"/>
  <c r="M81"/>
  <c r="N81"/>
  <c r="O81"/>
  <c r="E82"/>
  <c r="F82"/>
  <c r="G82"/>
  <c r="H82"/>
  <c r="I82"/>
  <c r="J82"/>
  <c r="K82"/>
  <c r="L82"/>
  <c r="M82"/>
  <c r="N82"/>
  <c r="O82"/>
  <c r="E83"/>
  <c r="F83"/>
  <c r="G83"/>
  <c r="H83"/>
  <c r="I83"/>
  <c r="J83"/>
  <c r="K83"/>
  <c r="L83"/>
  <c r="M83"/>
  <c r="N83"/>
  <c r="O83"/>
  <c r="E84"/>
  <c r="F84"/>
  <c r="G84"/>
  <c r="H84"/>
  <c r="I84"/>
  <c r="J84"/>
  <c r="K84"/>
  <c r="L84"/>
  <c r="M84"/>
  <c r="N84"/>
  <c r="O84"/>
  <c r="E85"/>
  <c r="F85"/>
  <c r="G85"/>
  <c r="H85"/>
  <c r="I85"/>
  <c r="J85"/>
  <c r="K85"/>
  <c r="L85"/>
  <c r="M85"/>
  <c r="N85"/>
  <c r="O85"/>
  <c r="E86"/>
  <c r="F86"/>
  <c r="G86"/>
  <c r="H86"/>
  <c r="I86"/>
  <c r="J86"/>
  <c r="K86"/>
  <c r="L86"/>
  <c r="M86"/>
  <c r="N86"/>
  <c r="O86"/>
  <c r="E87"/>
  <c r="F87"/>
  <c r="G87"/>
  <c r="H87"/>
  <c r="I87"/>
  <c r="J87"/>
  <c r="K87"/>
  <c r="L87"/>
  <c r="M87"/>
  <c r="N87"/>
  <c r="O87"/>
  <c r="E88"/>
  <c r="F88"/>
  <c r="G88"/>
  <c r="H88"/>
  <c r="I88"/>
  <c r="J88"/>
  <c r="K88"/>
  <c r="L88"/>
  <c r="M88"/>
  <c r="N88"/>
  <c r="O88"/>
  <c r="E89"/>
  <c r="F89"/>
  <c r="G89"/>
  <c r="H89"/>
  <c r="I89"/>
  <c r="J89"/>
  <c r="K89"/>
  <c r="L89"/>
  <c r="M89"/>
  <c r="N89"/>
  <c r="O89"/>
  <c r="E90"/>
  <c r="F90"/>
  <c r="G90"/>
  <c r="H90"/>
  <c r="I90"/>
  <c r="J90"/>
  <c r="K90"/>
  <c r="L90"/>
  <c r="M90"/>
  <c r="N90"/>
  <c r="O90"/>
  <c r="E91"/>
  <c r="F91"/>
  <c r="G91"/>
  <c r="H91"/>
  <c r="I91"/>
  <c r="J91"/>
  <c r="K91"/>
  <c r="L91"/>
  <c r="M91"/>
  <c r="N91"/>
  <c r="O91"/>
  <c r="E92"/>
  <c r="F92"/>
  <c r="G92"/>
  <c r="H92"/>
  <c r="I92"/>
  <c r="J92"/>
  <c r="K92"/>
  <c r="L92"/>
  <c r="M92"/>
  <c r="N92"/>
  <c r="O92"/>
  <c r="E93"/>
  <c r="F93"/>
  <c r="G93"/>
  <c r="H93"/>
  <c r="I93"/>
  <c r="J93"/>
  <c r="K93"/>
  <c r="L93"/>
  <c r="M93"/>
  <c r="N93"/>
  <c r="O93"/>
  <c r="E94"/>
  <c r="F94"/>
  <c r="G94"/>
  <c r="H94"/>
  <c r="I94"/>
  <c r="J94"/>
  <c r="K94"/>
  <c r="L94"/>
  <c r="M94"/>
  <c r="N94"/>
  <c r="O94"/>
  <c r="E95"/>
  <c r="F95"/>
  <c r="G95"/>
  <c r="H95"/>
  <c r="I95"/>
  <c r="J95"/>
  <c r="K95"/>
  <c r="L95"/>
  <c r="M95"/>
  <c r="N95"/>
  <c r="O95"/>
  <c r="E96"/>
  <c r="F96"/>
  <c r="G96"/>
  <c r="H96"/>
  <c r="I96"/>
  <c r="J96"/>
  <c r="K96"/>
  <c r="L96"/>
  <c r="M96"/>
  <c r="N96"/>
  <c r="O96"/>
  <c r="O17"/>
  <c r="F17"/>
  <c r="E17"/>
  <c r="G17"/>
  <c r="H17"/>
  <c r="I17"/>
  <c r="J17"/>
  <c r="K17"/>
  <c r="L17"/>
  <c r="M17"/>
  <c r="N17"/>
  <c r="DT96"/>
  <c r="DT95"/>
  <c r="DT94"/>
  <c r="DT93"/>
  <c r="DT92"/>
  <c r="DT91"/>
  <c r="DT90"/>
  <c r="DT89"/>
  <c r="DT88"/>
  <c r="DT87"/>
  <c r="DT86"/>
  <c r="DT85"/>
  <c r="DT84"/>
  <c r="DT83"/>
  <c r="DT82"/>
  <c r="DT81"/>
  <c r="DT80"/>
  <c r="DT79"/>
  <c r="DT78"/>
  <c r="DT77"/>
  <c r="DT76"/>
  <c r="DT75"/>
  <c r="DT74"/>
  <c r="DT73"/>
  <c r="DT72"/>
  <c r="DT71"/>
  <c r="DT70"/>
  <c r="DT69"/>
  <c r="DT68"/>
  <c r="DT67"/>
  <c r="DT66"/>
  <c r="DT65"/>
  <c r="DT64"/>
  <c r="DT63"/>
  <c r="DT62"/>
  <c r="DT61"/>
  <c r="DT60"/>
  <c r="DT59"/>
  <c r="DT58"/>
  <c r="DT57"/>
  <c r="DT56"/>
  <c r="DT55"/>
  <c r="DT54"/>
  <c r="DT53"/>
  <c r="DT52"/>
  <c r="DT51"/>
  <c r="DT50"/>
  <c r="DT49"/>
  <c r="DT48"/>
  <c r="DT47"/>
  <c r="DT46"/>
  <c r="DT45"/>
  <c r="DT44"/>
  <c r="DT43"/>
  <c r="DT42"/>
  <c r="DT41"/>
  <c r="DT40"/>
  <c r="DT39"/>
  <c r="DT38"/>
  <c r="DT37"/>
  <c r="DT36"/>
  <c r="DT35"/>
  <c r="DT34"/>
  <c r="DT33"/>
  <c r="DT32"/>
  <c r="DT31"/>
  <c r="DT30"/>
  <c r="DT29"/>
  <c r="DT28"/>
  <c r="DT27"/>
  <c r="DT26"/>
  <c r="DT25"/>
  <c r="DT24"/>
  <c r="DT23"/>
  <c r="DT22"/>
  <c r="DT21"/>
  <c r="DT20"/>
  <c r="DT19"/>
  <c r="DT18"/>
  <c r="DT17"/>
  <c r="DH96"/>
  <c r="DH95"/>
  <c r="DH94"/>
  <c r="DH93"/>
  <c r="DH92"/>
  <c r="DH91"/>
  <c r="DH90"/>
  <c r="DH89"/>
  <c r="DH88"/>
  <c r="DH87"/>
  <c r="DH86"/>
  <c r="DH85"/>
  <c r="DH84"/>
  <c r="DH83"/>
  <c r="DH82"/>
  <c r="DH81"/>
  <c r="DH80"/>
  <c r="DH79"/>
  <c r="DH78"/>
  <c r="DH77"/>
  <c r="DH76"/>
  <c r="DH75"/>
  <c r="DH74"/>
  <c r="DH73"/>
  <c r="DH72"/>
  <c r="DH71"/>
  <c r="DH70"/>
  <c r="DH69"/>
  <c r="DH68"/>
  <c r="DH67"/>
  <c r="DH66"/>
  <c r="DH65"/>
  <c r="DH64"/>
  <c r="DH63"/>
  <c r="DH62"/>
  <c r="DH61"/>
  <c r="DH60"/>
  <c r="DH59"/>
  <c r="DH58"/>
  <c r="DH57"/>
  <c r="DH56"/>
  <c r="DH55"/>
  <c r="DH54"/>
  <c r="DH53"/>
  <c r="DH52"/>
  <c r="DH51"/>
  <c r="DH50"/>
  <c r="DH49"/>
  <c r="DH48"/>
  <c r="DH47"/>
  <c r="DH46"/>
  <c r="DH45"/>
  <c r="DH44"/>
  <c r="DH43"/>
  <c r="DH42"/>
  <c r="DH41"/>
  <c r="DH40"/>
  <c r="DH39"/>
  <c r="DH38"/>
  <c r="DH37"/>
  <c r="DH36"/>
  <c r="DH35"/>
  <c r="DH34"/>
  <c r="DH33"/>
  <c r="DH32"/>
  <c r="DH31"/>
  <c r="DH30"/>
  <c r="DH29"/>
  <c r="DH28"/>
  <c r="DH27"/>
  <c r="DH26"/>
  <c r="DH25"/>
  <c r="DH24"/>
  <c r="DH23"/>
  <c r="DH22"/>
  <c r="DH21"/>
  <c r="DH20"/>
  <c r="DH19"/>
  <c r="DH18"/>
  <c r="DH17"/>
  <c r="AG7" i="5" l="1"/>
  <c r="V7"/>
  <c r="G7"/>
  <c r="S7"/>
  <c r="T7"/>
  <c r="AH7"/>
  <c r="Z7"/>
  <c r="X7"/>
  <c r="AB7"/>
  <c r="AL7"/>
  <c r="AJ7"/>
  <c r="F12"/>
  <c r="N12"/>
  <c r="BQ7" i="3"/>
  <c r="BQ12"/>
  <c r="AI7" i="5"/>
  <c r="BD12" i="3"/>
  <c r="AQ12"/>
  <c r="AD12"/>
  <c r="BD7"/>
  <c r="AQ7"/>
  <c r="AD7"/>
  <c r="M7" i="5"/>
  <c r="Y7"/>
  <c r="AC7"/>
  <c r="I7"/>
  <c r="Q7"/>
  <c r="B11" i="9"/>
  <c r="S16"/>
  <c r="K16"/>
  <c r="Q16"/>
  <c r="I16"/>
  <c r="B16"/>
  <c r="O16"/>
  <c r="G16"/>
  <c r="U16"/>
  <c r="M16"/>
  <c r="T16"/>
  <c r="P16"/>
  <c r="L16"/>
  <c r="H16"/>
  <c r="D16"/>
  <c r="U15"/>
  <c r="L15"/>
  <c r="O14"/>
  <c r="R13"/>
  <c r="T15"/>
  <c r="H15"/>
  <c r="K14"/>
  <c r="N13"/>
  <c r="F8"/>
  <c r="J8"/>
  <c r="N8"/>
  <c r="R8"/>
  <c r="G9"/>
  <c r="K9"/>
  <c r="O9"/>
  <c r="S9"/>
  <c r="H10"/>
  <c r="L10"/>
  <c r="P10"/>
  <c r="T10"/>
  <c r="E11"/>
  <c r="I11"/>
  <c r="M11"/>
  <c r="Q11"/>
  <c r="U11"/>
  <c r="G13"/>
  <c r="K13"/>
  <c r="O13"/>
  <c r="S13"/>
  <c r="D14"/>
  <c r="H14"/>
  <c r="L14"/>
  <c r="P14"/>
  <c r="T14"/>
  <c r="I15"/>
  <c r="M15"/>
  <c r="Q15"/>
  <c r="G8"/>
  <c r="K8"/>
  <c r="O8"/>
  <c r="S8"/>
  <c r="D9"/>
  <c r="H9"/>
  <c r="L9"/>
  <c r="P9"/>
  <c r="E10"/>
  <c r="I10"/>
  <c r="M10"/>
  <c r="Q10"/>
  <c r="U10"/>
  <c r="F11"/>
  <c r="J11"/>
  <c r="N11"/>
  <c r="R11"/>
  <c r="D13"/>
  <c r="H13"/>
  <c r="L13"/>
  <c r="P13"/>
  <c r="T13"/>
  <c r="I14"/>
  <c r="M14"/>
  <c r="Q14"/>
  <c r="U14"/>
  <c r="F15"/>
  <c r="J15"/>
  <c r="R15"/>
  <c r="D8"/>
  <c r="H8"/>
  <c r="L8"/>
  <c r="P8"/>
  <c r="T8"/>
  <c r="E9"/>
  <c r="I9"/>
  <c r="M9"/>
  <c r="Q9"/>
  <c r="U9"/>
  <c r="F10"/>
  <c r="J10"/>
  <c r="N10"/>
  <c r="G11"/>
  <c r="K11"/>
  <c r="O11"/>
  <c r="S11"/>
  <c r="E13"/>
  <c r="I13"/>
  <c r="M13"/>
  <c r="U13"/>
  <c r="J14"/>
  <c r="N14"/>
  <c r="R14"/>
  <c r="G15"/>
  <c r="K15"/>
  <c r="O15"/>
  <c r="I8"/>
  <c r="M8"/>
  <c r="Q8"/>
  <c r="F9"/>
  <c r="J9"/>
  <c r="N9"/>
  <c r="R9"/>
  <c r="G10"/>
  <c r="K10"/>
  <c r="O10"/>
  <c r="S10"/>
  <c r="D11"/>
  <c r="H11"/>
  <c r="R16"/>
  <c r="N16"/>
  <c r="J16"/>
  <c r="F16"/>
  <c r="S15"/>
  <c r="D15"/>
  <c r="G14"/>
  <c r="J13"/>
  <c r="P11"/>
  <c r="P15"/>
  <c r="F13"/>
  <c r="L11"/>
  <c r="B9"/>
  <c r="B13"/>
  <c r="B12" s="1"/>
  <c r="B10"/>
  <c r="Y15" i="5"/>
  <c r="AI15"/>
  <c r="K16"/>
  <c r="U16"/>
  <c r="AI16"/>
  <c r="E7"/>
  <c r="U15"/>
  <c r="AH15"/>
  <c r="G16"/>
  <c r="W16"/>
  <c r="AD16"/>
  <c r="AD12" s="1"/>
  <c r="D7"/>
  <c r="H7"/>
  <c r="L7"/>
  <c r="AC15"/>
  <c r="AL15"/>
  <c r="J16"/>
  <c r="J12" s="1"/>
  <c r="J6" s="1"/>
  <c r="R16"/>
  <c r="R12" s="1"/>
  <c r="Z16"/>
  <c r="Z12" s="1"/>
  <c r="AJ16"/>
  <c r="F7"/>
  <c r="F6" s="1"/>
  <c r="N7"/>
  <c r="N6" s="1"/>
  <c r="U7"/>
  <c r="AD7"/>
  <c r="AI14"/>
  <c r="B15"/>
  <c r="B12" s="1"/>
  <c r="B6" s="1"/>
  <c r="G15"/>
  <c r="K15"/>
  <c r="O15"/>
  <c r="O12" s="1"/>
  <c r="O6" s="1"/>
  <c r="W15"/>
  <c r="W12" s="1"/>
  <c r="W6" s="1"/>
  <c r="V15"/>
  <c r="V12" s="1"/>
  <c r="V6" s="1"/>
  <c r="AA15"/>
  <c r="AA12" s="1"/>
  <c r="AA6" s="1"/>
  <c r="AJ15"/>
  <c r="D16"/>
  <c r="D12" s="1"/>
  <c r="H16"/>
  <c r="H12" s="1"/>
  <c r="L16"/>
  <c r="P16"/>
  <c r="T16"/>
  <c r="X16"/>
  <c r="AB16"/>
  <c r="AG16"/>
  <c r="AK16"/>
  <c r="AF14"/>
  <c r="AF9"/>
  <c r="AE8"/>
  <c r="AE16"/>
  <c r="AF15"/>
  <c r="AF10"/>
  <c r="AE11"/>
  <c r="AE15"/>
  <c r="AF16"/>
  <c r="AF11"/>
  <c r="AE10"/>
  <c r="AE14"/>
  <c r="L15"/>
  <c r="P15"/>
  <c r="T15"/>
  <c r="X15"/>
  <c r="AB15"/>
  <c r="AG15"/>
  <c r="AK15"/>
  <c r="E16"/>
  <c r="E12" s="1"/>
  <c r="E6" s="1"/>
  <c r="I16"/>
  <c r="I12" s="1"/>
  <c r="M16"/>
  <c r="M12" s="1"/>
  <c r="Q16"/>
  <c r="Q12" s="1"/>
  <c r="S16"/>
  <c r="S12" s="1"/>
  <c r="S6" s="1"/>
  <c r="Y16"/>
  <c r="AC16"/>
  <c r="AH16"/>
  <c r="AL16"/>
  <c r="AF13"/>
  <c r="AF8"/>
  <c r="AF7" s="1"/>
  <c r="AE9"/>
  <c r="R7"/>
  <c r="P7"/>
  <c r="D17" i="4"/>
  <c r="CV96"/>
  <c r="CJ96"/>
  <c r="BX96"/>
  <c r="BL96"/>
  <c r="AZ96"/>
  <c r="AN96"/>
  <c r="AB96"/>
  <c r="P96"/>
  <c r="D96"/>
  <c r="CV95"/>
  <c r="CJ95"/>
  <c r="BX95"/>
  <c r="BL95"/>
  <c r="AZ95"/>
  <c r="AN95"/>
  <c r="AB95"/>
  <c r="P95"/>
  <c r="D95"/>
  <c r="CV94"/>
  <c r="CJ94"/>
  <c r="BX94"/>
  <c r="BL94"/>
  <c r="AZ94"/>
  <c r="AN94"/>
  <c r="AB94"/>
  <c r="P94"/>
  <c r="D94"/>
  <c r="CV93"/>
  <c r="CJ93"/>
  <c r="BX93"/>
  <c r="BL93"/>
  <c r="AZ93"/>
  <c r="AN93"/>
  <c r="AB93"/>
  <c r="P93"/>
  <c r="D93"/>
  <c r="CV92"/>
  <c r="CJ92"/>
  <c r="BX92"/>
  <c r="BL92"/>
  <c r="AZ92"/>
  <c r="AN92"/>
  <c r="AB92"/>
  <c r="P92"/>
  <c r="D92"/>
  <c r="CV91"/>
  <c r="CJ91"/>
  <c r="BX91"/>
  <c r="BL91"/>
  <c r="AZ91"/>
  <c r="AN91"/>
  <c r="AB91"/>
  <c r="P91"/>
  <c r="D91"/>
  <c r="CV90"/>
  <c r="CJ90"/>
  <c r="BX90"/>
  <c r="BL90"/>
  <c r="AZ90"/>
  <c r="AN90"/>
  <c r="AB90"/>
  <c r="P90"/>
  <c r="D90"/>
  <c r="CV89"/>
  <c r="CJ89"/>
  <c r="BX89"/>
  <c r="BL89"/>
  <c r="AZ89"/>
  <c r="AN89"/>
  <c r="AB89"/>
  <c r="P89"/>
  <c r="D89"/>
  <c r="CV88"/>
  <c r="CJ88"/>
  <c r="BX88"/>
  <c r="BL88"/>
  <c r="AZ88"/>
  <c r="AN88"/>
  <c r="AB88"/>
  <c r="P88"/>
  <c r="D88"/>
  <c r="CV87"/>
  <c r="CJ87"/>
  <c r="BX87"/>
  <c r="BL87"/>
  <c r="AZ87"/>
  <c r="AN87"/>
  <c r="AB87"/>
  <c r="P87"/>
  <c r="D87"/>
  <c r="CV86"/>
  <c r="CJ86"/>
  <c r="BX86"/>
  <c r="BL86"/>
  <c r="AZ86"/>
  <c r="AN86"/>
  <c r="AB86"/>
  <c r="P86"/>
  <c r="D86"/>
  <c r="CV85"/>
  <c r="CJ85"/>
  <c r="BX85"/>
  <c r="BL85"/>
  <c r="AZ85"/>
  <c r="AN85"/>
  <c r="AB85"/>
  <c r="P85"/>
  <c r="D85"/>
  <c r="CV84"/>
  <c r="CJ84"/>
  <c r="BX84"/>
  <c r="BL84"/>
  <c r="AZ84"/>
  <c r="AN84"/>
  <c r="AB84"/>
  <c r="P84"/>
  <c r="D84"/>
  <c r="CV83"/>
  <c r="CJ83"/>
  <c r="BX83"/>
  <c r="BL83"/>
  <c r="AZ83"/>
  <c r="AN83"/>
  <c r="AB83"/>
  <c r="P83"/>
  <c r="D83"/>
  <c r="CV82"/>
  <c r="CJ82"/>
  <c r="BX82"/>
  <c r="BL82"/>
  <c r="AZ82"/>
  <c r="AN82"/>
  <c r="AB82"/>
  <c r="P82"/>
  <c r="D82"/>
  <c r="CV81"/>
  <c r="CJ81"/>
  <c r="BX81"/>
  <c r="BL81"/>
  <c r="AZ81"/>
  <c r="AN81"/>
  <c r="AB81"/>
  <c r="P81"/>
  <c r="D81"/>
  <c r="CV80"/>
  <c r="CJ80"/>
  <c r="BX80"/>
  <c r="BL80"/>
  <c r="AZ80"/>
  <c r="AN80"/>
  <c r="AB80"/>
  <c r="P80"/>
  <c r="D80"/>
  <c r="CV79"/>
  <c r="CJ79"/>
  <c r="BX79"/>
  <c r="BL79"/>
  <c r="AZ79"/>
  <c r="AN79"/>
  <c r="AB79"/>
  <c r="P79"/>
  <c r="D79"/>
  <c r="CV78"/>
  <c r="CJ78"/>
  <c r="BX78"/>
  <c r="BL78"/>
  <c r="AZ78"/>
  <c r="AN78"/>
  <c r="AB78"/>
  <c r="P78"/>
  <c r="D78"/>
  <c r="CV77"/>
  <c r="CJ77"/>
  <c r="BX77"/>
  <c r="BL77"/>
  <c r="AZ77"/>
  <c r="AN77"/>
  <c r="AB77"/>
  <c r="P77"/>
  <c r="D77"/>
  <c r="CV76"/>
  <c r="CJ76"/>
  <c r="BX76"/>
  <c r="BL76"/>
  <c r="AZ76"/>
  <c r="AN76"/>
  <c r="AB76"/>
  <c r="P76"/>
  <c r="D76"/>
  <c r="CV75"/>
  <c r="CJ75"/>
  <c r="BX75"/>
  <c r="BL75"/>
  <c r="AZ75"/>
  <c r="AN75"/>
  <c r="AB75"/>
  <c r="P75"/>
  <c r="D75"/>
  <c r="CV74"/>
  <c r="CJ74"/>
  <c r="BX74"/>
  <c r="BL74"/>
  <c r="AZ74"/>
  <c r="AN74"/>
  <c r="AB74"/>
  <c r="P74"/>
  <c r="D74"/>
  <c r="CV73"/>
  <c r="CJ73"/>
  <c r="BX73"/>
  <c r="BL73"/>
  <c r="AZ73"/>
  <c r="AN73"/>
  <c r="AB73"/>
  <c r="P73"/>
  <c r="D73"/>
  <c r="CV72"/>
  <c r="CJ72"/>
  <c r="BX72"/>
  <c r="BL72"/>
  <c r="AZ72"/>
  <c r="AN72"/>
  <c r="AB72"/>
  <c r="P72"/>
  <c r="D72"/>
  <c r="CV71"/>
  <c r="CJ71"/>
  <c r="BX71"/>
  <c r="BL71"/>
  <c r="AZ71"/>
  <c r="AN71"/>
  <c r="AB71"/>
  <c r="P71"/>
  <c r="D71"/>
  <c r="CV70"/>
  <c r="CJ70"/>
  <c r="BX70"/>
  <c r="BL70"/>
  <c r="AZ70"/>
  <c r="AN70"/>
  <c r="AB70"/>
  <c r="P70"/>
  <c r="D70"/>
  <c r="CV69"/>
  <c r="CJ69"/>
  <c r="BX69"/>
  <c r="BL69"/>
  <c r="AZ69"/>
  <c r="AN69"/>
  <c r="AB69"/>
  <c r="P69"/>
  <c r="D69"/>
  <c r="CV68"/>
  <c r="CJ68"/>
  <c r="BX68"/>
  <c r="BL68"/>
  <c r="AZ68"/>
  <c r="AN68"/>
  <c r="AB68"/>
  <c r="P68"/>
  <c r="D68"/>
  <c r="CV67"/>
  <c r="CJ67"/>
  <c r="BX67"/>
  <c r="BL67"/>
  <c r="AZ67"/>
  <c r="AN67"/>
  <c r="AB67"/>
  <c r="P67"/>
  <c r="D67"/>
  <c r="CV66"/>
  <c r="CJ66"/>
  <c r="BX66"/>
  <c r="BL66"/>
  <c r="AZ66"/>
  <c r="AN66"/>
  <c r="AB66"/>
  <c r="P66"/>
  <c r="D66"/>
  <c r="CV65"/>
  <c r="CJ65"/>
  <c r="BX65"/>
  <c r="BL65"/>
  <c r="AZ65"/>
  <c r="AN65"/>
  <c r="AB65"/>
  <c r="P65"/>
  <c r="D65"/>
  <c r="CV64"/>
  <c r="CJ64"/>
  <c r="BX64"/>
  <c r="BL64"/>
  <c r="AZ64"/>
  <c r="AN64"/>
  <c r="AB64"/>
  <c r="P64"/>
  <c r="D64"/>
  <c r="CV63"/>
  <c r="CJ63"/>
  <c r="BX63"/>
  <c r="BL63"/>
  <c r="AZ63"/>
  <c r="AN63"/>
  <c r="AB63"/>
  <c r="P63"/>
  <c r="D63"/>
  <c r="CV62"/>
  <c r="CJ62"/>
  <c r="BX62"/>
  <c r="BL62"/>
  <c r="AZ62"/>
  <c r="AN62"/>
  <c r="AB62"/>
  <c r="P62"/>
  <c r="D62"/>
  <c r="CV61"/>
  <c r="CJ61"/>
  <c r="BX61"/>
  <c r="BL61"/>
  <c r="AZ61"/>
  <c r="AN61"/>
  <c r="AB61"/>
  <c r="P61"/>
  <c r="D61"/>
  <c r="CV60"/>
  <c r="CJ60"/>
  <c r="BX60"/>
  <c r="BL60"/>
  <c r="AZ60"/>
  <c r="AN60"/>
  <c r="AB60"/>
  <c r="P60"/>
  <c r="D60"/>
  <c r="CV59"/>
  <c r="CJ59"/>
  <c r="BX59"/>
  <c r="BL59"/>
  <c r="AZ59"/>
  <c r="AN59"/>
  <c r="AB59"/>
  <c r="P59"/>
  <c r="D59"/>
  <c r="CV58"/>
  <c r="CJ58"/>
  <c r="BX58"/>
  <c r="BL58"/>
  <c r="AZ58"/>
  <c r="AN58"/>
  <c r="AB58"/>
  <c r="P58"/>
  <c r="D58"/>
  <c r="CV57"/>
  <c r="CJ57"/>
  <c r="BX57"/>
  <c r="BL57"/>
  <c r="AZ57"/>
  <c r="AN57"/>
  <c r="AB57"/>
  <c r="P57"/>
  <c r="D57"/>
  <c r="CV56"/>
  <c r="CJ56"/>
  <c r="BX56"/>
  <c r="BL56"/>
  <c r="AZ56"/>
  <c r="AN56"/>
  <c r="AB56"/>
  <c r="P56"/>
  <c r="D56"/>
  <c r="CV55"/>
  <c r="CJ55"/>
  <c r="BX55"/>
  <c r="BL55"/>
  <c r="AZ55"/>
  <c r="AN55"/>
  <c r="AB55"/>
  <c r="P55"/>
  <c r="D55"/>
  <c r="CV54"/>
  <c r="CJ54"/>
  <c r="BX54"/>
  <c r="BL54"/>
  <c r="AZ54"/>
  <c r="AN54"/>
  <c r="AB54"/>
  <c r="P54"/>
  <c r="D54"/>
  <c r="CV53"/>
  <c r="CJ53"/>
  <c r="BX53"/>
  <c r="BL53"/>
  <c r="AZ53"/>
  <c r="AN53"/>
  <c r="AB53"/>
  <c r="P53"/>
  <c r="D53"/>
  <c r="CV52"/>
  <c r="CJ52"/>
  <c r="BX52"/>
  <c r="BL52"/>
  <c r="AZ52"/>
  <c r="AN52"/>
  <c r="AB52"/>
  <c r="P52"/>
  <c r="D52"/>
  <c r="CV51"/>
  <c r="CJ51"/>
  <c r="BX51"/>
  <c r="BL51"/>
  <c r="AZ51"/>
  <c r="AN51"/>
  <c r="AB51"/>
  <c r="P51"/>
  <c r="D51"/>
  <c r="CV50"/>
  <c r="CJ50"/>
  <c r="BX50"/>
  <c r="BL50"/>
  <c r="AZ50"/>
  <c r="AN50"/>
  <c r="AB50"/>
  <c r="P50"/>
  <c r="D50"/>
  <c r="CV49"/>
  <c r="CJ49"/>
  <c r="BX49"/>
  <c r="BL49"/>
  <c r="AZ49"/>
  <c r="AN49"/>
  <c r="AB49"/>
  <c r="P49"/>
  <c r="D49"/>
  <c r="CV48"/>
  <c r="CJ48"/>
  <c r="BX48"/>
  <c r="BL48"/>
  <c r="AZ48"/>
  <c r="AN48"/>
  <c r="AB48"/>
  <c r="P48"/>
  <c r="D48"/>
  <c r="CV47"/>
  <c r="CJ47"/>
  <c r="BX47"/>
  <c r="BL47"/>
  <c r="AZ47"/>
  <c r="AN47"/>
  <c r="AB47"/>
  <c r="P47"/>
  <c r="D47"/>
  <c r="CV46"/>
  <c r="CJ46"/>
  <c r="BX46"/>
  <c r="BL46"/>
  <c r="AZ46"/>
  <c r="AN46"/>
  <c r="AB46"/>
  <c r="P46"/>
  <c r="D46"/>
  <c r="CV45"/>
  <c r="CJ45"/>
  <c r="BX45"/>
  <c r="BL45"/>
  <c r="AZ45"/>
  <c r="AN45"/>
  <c r="AB45"/>
  <c r="P45"/>
  <c r="D45"/>
  <c r="CV44"/>
  <c r="CJ44"/>
  <c r="BX44"/>
  <c r="BL44"/>
  <c r="AZ44"/>
  <c r="AN44"/>
  <c r="AB44"/>
  <c r="P44"/>
  <c r="D44"/>
  <c r="CV43"/>
  <c r="CJ43"/>
  <c r="BX43"/>
  <c r="BL43"/>
  <c r="AZ43"/>
  <c r="AN43"/>
  <c r="AB43"/>
  <c r="P43"/>
  <c r="D43"/>
  <c r="CV42"/>
  <c r="CJ42"/>
  <c r="BX42"/>
  <c r="BL42"/>
  <c r="AZ42"/>
  <c r="AN42"/>
  <c r="AB42"/>
  <c r="P42"/>
  <c r="D42"/>
  <c r="CV41"/>
  <c r="CJ41"/>
  <c r="BX41"/>
  <c r="BL41"/>
  <c r="AZ41"/>
  <c r="AN41"/>
  <c r="AB41"/>
  <c r="P41"/>
  <c r="D41"/>
  <c r="CV40"/>
  <c r="CJ40"/>
  <c r="BX40"/>
  <c r="BL40"/>
  <c r="AZ40"/>
  <c r="AN40"/>
  <c r="AB40"/>
  <c r="P40"/>
  <c r="D40"/>
  <c r="CV39"/>
  <c r="CJ39"/>
  <c r="BX39"/>
  <c r="BL39"/>
  <c r="AZ39"/>
  <c r="AN39"/>
  <c r="AB39"/>
  <c r="P39"/>
  <c r="D39"/>
  <c r="CV38"/>
  <c r="CJ38"/>
  <c r="BX38"/>
  <c r="BL38"/>
  <c r="AZ38"/>
  <c r="AN38"/>
  <c r="AB38"/>
  <c r="P38"/>
  <c r="D38"/>
  <c r="CV37"/>
  <c r="CJ37"/>
  <c r="BX37"/>
  <c r="BL37"/>
  <c r="AZ37"/>
  <c r="AN37"/>
  <c r="AB37"/>
  <c r="P37"/>
  <c r="D37"/>
  <c r="CV36"/>
  <c r="CJ36"/>
  <c r="BX36"/>
  <c r="BL36"/>
  <c r="AZ36"/>
  <c r="AN36"/>
  <c r="AB36"/>
  <c r="P36"/>
  <c r="D36"/>
  <c r="CV35"/>
  <c r="CJ35"/>
  <c r="BX35"/>
  <c r="BL35"/>
  <c r="AZ35"/>
  <c r="AN35"/>
  <c r="AB35"/>
  <c r="P35"/>
  <c r="D35"/>
  <c r="CV34"/>
  <c r="CJ34"/>
  <c r="BX34"/>
  <c r="BL34"/>
  <c r="AZ34"/>
  <c r="AN34"/>
  <c r="AB34"/>
  <c r="P34"/>
  <c r="D34"/>
  <c r="CV33"/>
  <c r="CJ33"/>
  <c r="BX33"/>
  <c r="BL33"/>
  <c r="AZ33"/>
  <c r="AN33"/>
  <c r="AB33"/>
  <c r="P33"/>
  <c r="D33"/>
  <c r="CV32"/>
  <c r="CJ32"/>
  <c r="BX32"/>
  <c r="BL32"/>
  <c r="AZ32"/>
  <c r="AN32"/>
  <c r="AB32"/>
  <c r="P32"/>
  <c r="D32"/>
  <c r="CV31"/>
  <c r="CJ31"/>
  <c r="BX31"/>
  <c r="BL31"/>
  <c r="AZ31"/>
  <c r="AN31"/>
  <c r="AB31"/>
  <c r="P31"/>
  <c r="D31"/>
  <c r="CV30"/>
  <c r="CJ30"/>
  <c r="BX30"/>
  <c r="BL30"/>
  <c r="AZ30"/>
  <c r="AN30"/>
  <c r="AB30"/>
  <c r="P30"/>
  <c r="D30"/>
  <c r="CV29"/>
  <c r="CJ29"/>
  <c r="BX29"/>
  <c r="BL29"/>
  <c r="AZ29"/>
  <c r="AN29"/>
  <c r="AB29"/>
  <c r="P29"/>
  <c r="D29"/>
  <c r="CV28"/>
  <c r="CJ28"/>
  <c r="BX28"/>
  <c r="BL28"/>
  <c r="AZ28"/>
  <c r="AN28"/>
  <c r="AB28"/>
  <c r="P28"/>
  <c r="D28"/>
  <c r="CV27"/>
  <c r="CJ27"/>
  <c r="BX27"/>
  <c r="BL27"/>
  <c r="AZ27"/>
  <c r="AN27"/>
  <c r="AB27"/>
  <c r="P27"/>
  <c r="D27"/>
  <c r="CV26"/>
  <c r="CJ26"/>
  <c r="BX26"/>
  <c r="BL26"/>
  <c r="AZ26"/>
  <c r="AN26"/>
  <c r="AB26"/>
  <c r="P26"/>
  <c r="D26"/>
  <c r="CV25"/>
  <c r="CJ25"/>
  <c r="BX25"/>
  <c r="BL25"/>
  <c r="AZ25"/>
  <c r="AN25"/>
  <c r="AB25"/>
  <c r="P25"/>
  <c r="D25"/>
  <c r="CV24"/>
  <c r="CJ24"/>
  <c r="BX24"/>
  <c r="BL24"/>
  <c r="AZ24"/>
  <c r="AN24"/>
  <c r="AB24"/>
  <c r="P24"/>
  <c r="D24"/>
  <c r="CV23"/>
  <c r="CJ23"/>
  <c r="BX23"/>
  <c r="BL23"/>
  <c r="AZ23"/>
  <c r="AN23"/>
  <c r="AB23"/>
  <c r="P23"/>
  <c r="D23"/>
  <c r="CV22"/>
  <c r="CJ22"/>
  <c r="BX22"/>
  <c r="BL22"/>
  <c r="AZ22"/>
  <c r="AN22"/>
  <c r="AB22"/>
  <c r="P22"/>
  <c r="D22"/>
  <c r="CV21"/>
  <c r="CJ21"/>
  <c r="BX21"/>
  <c r="BL21"/>
  <c r="AZ21"/>
  <c r="AN21"/>
  <c r="AB21"/>
  <c r="P21"/>
  <c r="D21"/>
  <c r="CV20"/>
  <c r="CJ20"/>
  <c r="BX20"/>
  <c r="BL20"/>
  <c r="AZ20"/>
  <c r="AN20"/>
  <c r="AB20"/>
  <c r="P20"/>
  <c r="D20"/>
  <c r="CV19"/>
  <c r="CJ19"/>
  <c r="BX19"/>
  <c r="BL19"/>
  <c r="AZ19"/>
  <c r="AN19"/>
  <c r="AB19"/>
  <c r="P19"/>
  <c r="D19"/>
  <c r="CV18"/>
  <c r="CJ18"/>
  <c r="BX18"/>
  <c r="BL18"/>
  <c r="AZ18"/>
  <c r="AN18"/>
  <c r="AB18"/>
  <c r="P18"/>
  <c r="D18"/>
  <c r="CV17"/>
  <c r="CJ17"/>
  <c r="BX17"/>
  <c r="BL17"/>
  <c r="AZ17"/>
  <c r="AN17"/>
  <c r="AB17"/>
  <c r="P17"/>
  <c r="BE17" i="3"/>
  <c r="BR17"/>
  <c r="D17"/>
  <c r="CF96"/>
  <c r="BR96"/>
  <c r="BE96"/>
  <c r="AR96"/>
  <c r="AE96"/>
  <c r="R96"/>
  <c r="D96"/>
  <c r="CF95"/>
  <c r="BR95"/>
  <c r="BE95"/>
  <c r="AR95"/>
  <c r="AE95"/>
  <c r="R95"/>
  <c r="D95"/>
  <c r="CF94"/>
  <c r="BR94"/>
  <c r="BE94"/>
  <c r="AR94"/>
  <c r="AE94"/>
  <c r="R94"/>
  <c r="D94"/>
  <c r="CF93"/>
  <c r="BR93"/>
  <c r="BE93"/>
  <c r="AR93"/>
  <c r="AE93"/>
  <c r="R93"/>
  <c r="D93"/>
  <c r="CF92"/>
  <c r="BR92"/>
  <c r="BE92"/>
  <c r="AR92"/>
  <c r="AE92"/>
  <c r="R92"/>
  <c r="D92"/>
  <c r="CF91"/>
  <c r="BR91"/>
  <c r="BE91"/>
  <c r="AR91"/>
  <c r="AE91"/>
  <c r="R91"/>
  <c r="D91"/>
  <c r="CF90"/>
  <c r="BR90"/>
  <c r="BE90"/>
  <c r="AR90"/>
  <c r="AE90"/>
  <c r="R90"/>
  <c r="D90"/>
  <c r="CF89"/>
  <c r="BR89"/>
  <c r="BE89"/>
  <c r="AR89"/>
  <c r="AE89"/>
  <c r="R89"/>
  <c r="D89"/>
  <c r="CF88"/>
  <c r="BR88"/>
  <c r="BE88"/>
  <c r="AR88"/>
  <c r="AE88"/>
  <c r="R88"/>
  <c r="D88"/>
  <c r="CF87"/>
  <c r="BR87"/>
  <c r="BE87"/>
  <c r="AR87"/>
  <c r="AE87"/>
  <c r="R87"/>
  <c r="D87"/>
  <c r="CF86"/>
  <c r="BR86"/>
  <c r="BE86"/>
  <c r="AR86"/>
  <c r="AE86"/>
  <c r="R86"/>
  <c r="D86"/>
  <c r="CF85"/>
  <c r="BR85"/>
  <c r="BE85"/>
  <c r="AR85"/>
  <c r="AE85"/>
  <c r="R85"/>
  <c r="D85"/>
  <c r="CF84"/>
  <c r="BR84"/>
  <c r="BE84"/>
  <c r="AR84"/>
  <c r="AE84"/>
  <c r="R84"/>
  <c r="D84"/>
  <c r="CF83"/>
  <c r="BR83"/>
  <c r="BE83"/>
  <c r="AR83"/>
  <c r="AE83"/>
  <c r="R83"/>
  <c r="D83"/>
  <c r="CF82"/>
  <c r="BR82"/>
  <c r="BE82"/>
  <c r="AR82"/>
  <c r="AE82"/>
  <c r="R82"/>
  <c r="D82"/>
  <c r="CF81"/>
  <c r="BR81"/>
  <c r="BE81"/>
  <c r="AR81"/>
  <c r="AE81"/>
  <c r="R81"/>
  <c r="D81"/>
  <c r="CF80"/>
  <c r="BR80"/>
  <c r="BE80"/>
  <c r="AR80"/>
  <c r="AE80"/>
  <c r="R80"/>
  <c r="D80"/>
  <c r="CF79"/>
  <c r="BR79"/>
  <c r="BE79"/>
  <c r="AR79"/>
  <c r="AE79"/>
  <c r="R79"/>
  <c r="D79"/>
  <c r="CF78"/>
  <c r="BR78"/>
  <c r="BE78"/>
  <c r="AR78"/>
  <c r="AE78"/>
  <c r="R78"/>
  <c r="D78"/>
  <c r="CF77"/>
  <c r="BR77"/>
  <c r="BE77"/>
  <c r="AR77"/>
  <c r="AE77"/>
  <c r="R77"/>
  <c r="D77"/>
  <c r="CF76"/>
  <c r="BR76"/>
  <c r="BE76"/>
  <c r="AR76"/>
  <c r="AE76"/>
  <c r="R76"/>
  <c r="D76"/>
  <c r="CF75"/>
  <c r="BR75"/>
  <c r="BE75"/>
  <c r="AR75"/>
  <c r="AE75"/>
  <c r="R75"/>
  <c r="D75"/>
  <c r="CF74"/>
  <c r="BR74"/>
  <c r="BE74"/>
  <c r="AR74"/>
  <c r="AE74"/>
  <c r="R74"/>
  <c r="D74"/>
  <c r="CF73"/>
  <c r="BR73"/>
  <c r="BE73"/>
  <c r="AR73"/>
  <c r="AE73"/>
  <c r="R73"/>
  <c r="D73"/>
  <c r="CF72"/>
  <c r="BR72"/>
  <c r="BE72"/>
  <c r="AR72"/>
  <c r="AE72"/>
  <c r="R72"/>
  <c r="D72"/>
  <c r="CF71"/>
  <c r="BR71"/>
  <c r="BE71"/>
  <c r="AR71"/>
  <c r="AE71"/>
  <c r="R71"/>
  <c r="D71"/>
  <c r="CF70"/>
  <c r="BR70"/>
  <c r="BE70"/>
  <c r="AR70"/>
  <c r="AE70"/>
  <c r="R70"/>
  <c r="D70"/>
  <c r="CF69"/>
  <c r="BR69"/>
  <c r="BE69"/>
  <c r="AR69"/>
  <c r="AE69"/>
  <c r="R69"/>
  <c r="D69"/>
  <c r="CF68"/>
  <c r="BR68"/>
  <c r="BE68"/>
  <c r="AR68"/>
  <c r="AE68"/>
  <c r="R68"/>
  <c r="D68"/>
  <c r="CF67"/>
  <c r="BR67"/>
  <c r="BE67"/>
  <c r="AR67"/>
  <c r="AE67"/>
  <c r="R67"/>
  <c r="D67"/>
  <c r="CF66"/>
  <c r="BR66"/>
  <c r="BE66"/>
  <c r="AR66"/>
  <c r="AE66"/>
  <c r="R66"/>
  <c r="D66"/>
  <c r="CF65"/>
  <c r="BR65"/>
  <c r="BE65"/>
  <c r="AR65"/>
  <c r="AE65"/>
  <c r="R65"/>
  <c r="D65"/>
  <c r="CF64"/>
  <c r="BR64"/>
  <c r="BE64"/>
  <c r="AR64"/>
  <c r="AE64"/>
  <c r="R64"/>
  <c r="D64"/>
  <c r="CF63"/>
  <c r="BR63"/>
  <c r="BE63"/>
  <c r="AR63"/>
  <c r="AE63"/>
  <c r="R63"/>
  <c r="D63"/>
  <c r="CF62"/>
  <c r="BR62"/>
  <c r="BE62"/>
  <c r="AR62"/>
  <c r="AE62"/>
  <c r="R62"/>
  <c r="D62"/>
  <c r="CF61"/>
  <c r="BR61"/>
  <c r="BE61"/>
  <c r="AR61"/>
  <c r="AE61"/>
  <c r="R61"/>
  <c r="D61"/>
  <c r="CF60"/>
  <c r="BR60"/>
  <c r="BE60"/>
  <c r="AR60"/>
  <c r="AE60"/>
  <c r="R60"/>
  <c r="D60"/>
  <c r="CF59"/>
  <c r="BR59"/>
  <c r="BE59"/>
  <c r="AR59"/>
  <c r="AE59"/>
  <c r="R59"/>
  <c r="D59"/>
  <c r="CF58"/>
  <c r="BR58"/>
  <c r="BE58"/>
  <c r="AR58"/>
  <c r="AE58"/>
  <c r="R58"/>
  <c r="D58"/>
  <c r="CF57"/>
  <c r="BR57"/>
  <c r="BE57"/>
  <c r="AR57"/>
  <c r="AE57"/>
  <c r="R57"/>
  <c r="D57"/>
  <c r="CF56"/>
  <c r="BR56"/>
  <c r="BE56"/>
  <c r="AR56"/>
  <c r="AE56"/>
  <c r="R56"/>
  <c r="D56"/>
  <c r="CF55"/>
  <c r="BR55"/>
  <c r="BE55"/>
  <c r="AR55"/>
  <c r="AE55"/>
  <c r="R55"/>
  <c r="D55"/>
  <c r="CF54"/>
  <c r="BR54"/>
  <c r="BE54"/>
  <c r="AR54"/>
  <c r="AE54"/>
  <c r="R54"/>
  <c r="D54"/>
  <c r="CF53"/>
  <c r="BR53"/>
  <c r="BE53"/>
  <c r="AR53"/>
  <c r="AE53"/>
  <c r="R53"/>
  <c r="D53"/>
  <c r="CF52"/>
  <c r="BR52"/>
  <c r="BE52"/>
  <c r="AR52"/>
  <c r="AE52"/>
  <c r="R52"/>
  <c r="D52"/>
  <c r="CF51"/>
  <c r="BR51"/>
  <c r="BE51"/>
  <c r="AR51"/>
  <c r="AE51"/>
  <c r="R51"/>
  <c r="D51"/>
  <c r="CF50"/>
  <c r="BR50"/>
  <c r="BE50"/>
  <c r="AR50"/>
  <c r="AE50"/>
  <c r="R50"/>
  <c r="D50"/>
  <c r="CF49"/>
  <c r="BR49"/>
  <c r="BE49"/>
  <c r="AR49"/>
  <c r="AE49"/>
  <c r="R49"/>
  <c r="D49"/>
  <c r="CF48"/>
  <c r="BR48"/>
  <c r="BE48"/>
  <c r="AR48"/>
  <c r="AE48"/>
  <c r="R48"/>
  <c r="D48"/>
  <c r="CF47"/>
  <c r="BR47"/>
  <c r="BE47"/>
  <c r="AR47"/>
  <c r="AE47"/>
  <c r="R47"/>
  <c r="D47"/>
  <c r="CF46"/>
  <c r="BR46"/>
  <c r="BE46"/>
  <c r="AR46"/>
  <c r="AE46"/>
  <c r="R46"/>
  <c r="D46"/>
  <c r="CF45"/>
  <c r="BR45"/>
  <c r="BE45"/>
  <c r="AR45"/>
  <c r="AE45"/>
  <c r="R45"/>
  <c r="D45"/>
  <c r="CF44"/>
  <c r="BR44"/>
  <c r="BE44"/>
  <c r="AR44"/>
  <c r="AE44"/>
  <c r="R44"/>
  <c r="D44"/>
  <c r="CF43"/>
  <c r="BR43"/>
  <c r="BE43"/>
  <c r="AR43"/>
  <c r="AE43"/>
  <c r="R43"/>
  <c r="D43"/>
  <c r="CF42"/>
  <c r="BR42"/>
  <c r="BE42"/>
  <c r="AR42"/>
  <c r="AE42"/>
  <c r="R42"/>
  <c r="D42"/>
  <c r="CF41"/>
  <c r="BR41"/>
  <c r="BE41"/>
  <c r="AR41"/>
  <c r="AE41"/>
  <c r="R41"/>
  <c r="D41"/>
  <c r="CF40"/>
  <c r="BR40"/>
  <c r="BE40"/>
  <c r="AR40"/>
  <c r="AE40"/>
  <c r="R40"/>
  <c r="D40"/>
  <c r="CF39"/>
  <c r="BR39"/>
  <c r="BE39"/>
  <c r="AR39"/>
  <c r="AE39"/>
  <c r="R39"/>
  <c r="D39"/>
  <c r="CF38"/>
  <c r="BR38"/>
  <c r="BE38"/>
  <c r="AR38"/>
  <c r="AE38"/>
  <c r="R38"/>
  <c r="D38"/>
  <c r="CF37"/>
  <c r="BR37"/>
  <c r="BE37"/>
  <c r="AR37"/>
  <c r="AE37"/>
  <c r="R37"/>
  <c r="D37"/>
  <c r="CF36"/>
  <c r="BR36"/>
  <c r="BE36"/>
  <c r="AR36"/>
  <c r="AE36"/>
  <c r="R36"/>
  <c r="D36"/>
  <c r="CF35"/>
  <c r="BR35"/>
  <c r="BE35"/>
  <c r="AR35"/>
  <c r="AE35"/>
  <c r="R35"/>
  <c r="D35"/>
  <c r="CF34"/>
  <c r="BR34"/>
  <c r="BE34"/>
  <c r="AR34"/>
  <c r="AE34"/>
  <c r="R34"/>
  <c r="D34"/>
  <c r="CF33"/>
  <c r="BR33"/>
  <c r="BE33"/>
  <c r="AR33"/>
  <c r="AE33"/>
  <c r="R33"/>
  <c r="D33"/>
  <c r="CF32"/>
  <c r="BR32"/>
  <c r="BE32"/>
  <c r="AR32"/>
  <c r="AE32"/>
  <c r="R32"/>
  <c r="D32"/>
  <c r="CF31"/>
  <c r="BR31"/>
  <c r="BE31"/>
  <c r="AR31"/>
  <c r="AE31"/>
  <c r="R31"/>
  <c r="D31"/>
  <c r="CF30"/>
  <c r="BR30"/>
  <c r="BE30"/>
  <c r="AR30"/>
  <c r="AE30"/>
  <c r="R30"/>
  <c r="D30"/>
  <c r="CF29"/>
  <c r="BR29"/>
  <c r="BE29"/>
  <c r="AR29"/>
  <c r="AE29"/>
  <c r="R29"/>
  <c r="D29"/>
  <c r="CF28"/>
  <c r="BR28"/>
  <c r="BE28"/>
  <c r="AR28"/>
  <c r="AE28"/>
  <c r="R28"/>
  <c r="D28"/>
  <c r="CF27"/>
  <c r="BR27"/>
  <c r="BE27"/>
  <c r="AR27"/>
  <c r="AE27"/>
  <c r="R27"/>
  <c r="D27"/>
  <c r="CF26"/>
  <c r="BR26"/>
  <c r="BE26"/>
  <c r="AR26"/>
  <c r="AE26"/>
  <c r="R26"/>
  <c r="D26"/>
  <c r="CF25"/>
  <c r="BR25"/>
  <c r="BE25"/>
  <c r="AR25"/>
  <c r="AE25"/>
  <c r="R25"/>
  <c r="D25"/>
  <c r="CF24"/>
  <c r="BR24"/>
  <c r="BE24"/>
  <c r="AR24"/>
  <c r="AE24"/>
  <c r="R24"/>
  <c r="D24"/>
  <c r="CF23"/>
  <c r="BR23"/>
  <c r="BE23"/>
  <c r="AR23"/>
  <c r="AE23"/>
  <c r="R23"/>
  <c r="D23"/>
  <c r="CF22"/>
  <c r="BR22"/>
  <c r="BE22"/>
  <c r="AR22"/>
  <c r="AE22"/>
  <c r="R22"/>
  <c r="D22"/>
  <c r="CF21"/>
  <c r="BR21"/>
  <c r="BE21"/>
  <c r="AR21"/>
  <c r="AE21"/>
  <c r="R21"/>
  <c r="D21"/>
  <c r="CF20"/>
  <c r="BR20"/>
  <c r="BE20"/>
  <c r="AR20"/>
  <c r="AE20"/>
  <c r="R20"/>
  <c r="D20"/>
  <c r="CF19"/>
  <c r="BR19"/>
  <c r="BE19"/>
  <c r="AR19"/>
  <c r="AE19"/>
  <c r="R19"/>
  <c r="D19"/>
  <c r="CF18"/>
  <c r="BR18"/>
  <c r="BE18"/>
  <c r="AR18"/>
  <c r="AE18"/>
  <c r="R18"/>
  <c r="D18"/>
  <c r="D14" s="1"/>
  <c r="CF17"/>
  <c r="AR17"/>
  <c r="AE17"/>
  <c r="R17"/>
  <c r="FC18" i="2"/>
  <c r="FC19"/>
  <c r="FC20"/>
  <c r="FC21"/>
  <c r="FC22"/>
  <c r="FC23"/>
  <c r="FC24"/>
  <c r="FC25"/>
  <c r="FC26"/>
  <c r="FC27"/>
  <c r="FC28"/>
  <c r="FC29"/>
  <c r="FC30"/>
  <c r="FC31"/>
  <c r="FC32"/>
  <c r="FC33"/>
  <c r="FC34"/>
  <c r="FC35"/>
  <c r="FC36"/>
  <c r="FC37"/>
  <c r="FC38"/>
  <c r="FC39"/>
  <c r="FC40"/>
  <c r="FC41"/>
  <c r="FC42"/>
  <c r="FC43"/>
  <c r="FC44"/>
  <c r="FC45"/>
  <c r="FC46"/>
  <c r="FC47"/>
  <c r="FC48"/>
  <c r="FC49"/>
  <c r="FC50"/>
  <c r="FC51"/>
  <c r="FC52"/>
  <c r="FC53"/>
  <c r="FC54"/>
  <c r="FC55"/>
  <c r="FC56"/>
  <c r="FC57"/>
  <c r="FC58"/>
  <c r="FC59"/>
  <c r="FC60"/>
  <c r="FC61"/>
  <c r="FC62"/>
  <c r="FC63"/>
  <c r="FC64"/>
  <c r="FC65"/>
  <c r="FC66"/>
  <c r="FC67"/>
  <c r="FC68"/>
  <c r="FC69"/>
  <c r="FC70"/>
  <c r="FC71"/>
  <c r="FC72"/>
  <c r="FC73"/>
  <c r="FC74"/>
  <c r="FC75"/>
  <c r="FC76"/>
  <c r="FC77"/>
  <c r="FC78"/>
  <c r="FC79"/>
  <c r="FC80"/>
  <c r="FC81"/>
  <c r="FC82"/>
  <c r="FC83"/>
  <c r="FC84"/>
  <c r="FC85"/>
  <c r="FC86"/>
  <c r="FC87"/>
  <c r="FC88"/>
  <c r="FC89"/>
  <c r="FC90"/>
  <c r="FC91"/>
  <c r="FC92"/>
  <c r="FC93"/>
  <c r="FC94"/>
  <c r="FC95"/>
  <c r="FC96"/>
  <c r="FD8"/>
  <c r="FE8"/>
  <c r="FD9"/>
  <c r="FE9"/>
  <c r="FD10"/>
  <c r="FE10"/>
  <c r="FD11"/>
  <c r="FE11"/>
  <c r="FD13"/>
  <c r="FE13"/>
  <c r="FD14"/>
  <c r="FE14"/>
  <c r="FD15"/>
  <c r="FE15"/>
  <c r="FD16"/>
  <c r="FE16"/>
  <c r="EI18"/>
  <c r="EI19"/>
  <c r="EI20"/>
  <c r="EI21"/>
  <c r="EI22"/>
  <c r="EI23"/>
  <c r="EI24"/>
  <c r="EI25"/>
  <c r="EI26"/>
  <c r="EI27"/>
  <c r="EI28"/>
  <c r="EI29"/>
  <c r="EI30"/>
  <c r="EI31"/>
  <c r="EI32"/>
  <c r="EI33"/>
  <c r="EI34"/>
  <c r="EI35"/>
  <c r="EI36"/>
  <c r="EI37"/>
  <c r="EI38"/>
  <c r="EI39"/>
  <c r="EI40"/>
  <c r="EI41"/>
  <c r="EI42"/>
  <c r="EI43"/>
  <c r="EI44"/>
  <c r="EI45"/>
  <c r="EI46"/>
  <c r="EI47"/>
  <c r="EI48"/>
  <c r="EI49"/>
  <c r="EI50"/>
  <c r="EI51"/>
  <c r="EI52"/>
  <c r="EI53"/>
  <c r="EI54"/>
  <c r="EI55"/>
  <c r="EI56"/>
  <c r="EI57"/>
  <c r="EI58"/>
  <c r="EI59"/>
  <c r="EI60"/>
  <c r="EI61"/>
  <c r="EI62"/>
  <c r="EI63"/>
  <c r="EI64"/>
  <c r="EI65"/>
  <c r="EI66"/>
  <c r="EI67"/>
  <c r="EI68"/>
  <c r="EI69"/>
  <c r="EI70"/>
  <c r="EI71"/>
  <c r="EI72"/>
  <c r="EI73"/>
  <c r="EI74"/>
  <c r="EI75"/>
  <c r="EI76"/>
  <c r="EI77"/>
  <c r="EI78"/>
  <c r="EI79"/>
  <c r="EI80"/>
  <c r="EI81"/>
  <c r="EI82"/>
  <c r="EI83"/>
  <c r="EI84"/>
  <c r="EI85"/>
  <c r="EI86"/>
  <c r="EI87"/>
  <c r="EI88"/>
  <c r="EI89"/>
  <c r="EI90"/>
  <c r="EI91"/>
  <c r="EI92"/>
  <c r="EI93"/>
  <c r="EI94"/>
  <c r="EI95"/>
  <c r="EI96"/>
  <c r="EI17"/>
  <c r="EJ8"/>
  <c r="EK8"/>
  <c r="EJ9"/>
  <c r="EK9"/>
  <c r="EJ10"/>
  <c r="EK10"/>
  <c r="EJ11"/>
  <c r="EK11"/>
  <c r="EJ13"/>
  <c r="EK13"/>
  <c r="EJ14"/>
  <c r="EK14"/>
  <c r="EJ15"/>
  <c r="EK15"/>
  <c r="EJ16"/>
  <c r="EK16"/>
  <c r="DM22"/>
  <c r="DM23"/>
  <c r="DM24"/>
  <c r="DM25"/>
  <c r="DM26"/>
  <c r="DM27"/>
  <c r="DM28"/>
  <c r="DM29"/>
  <c r="DM30"/>
  <c r="DM31"/>
  <c r="DM32"/>
  <c r="DM33"/>
  <c r="DM34"/>
  <c r="DM35"/>
  <c r="DM36"/>
  <c r="DM37"/>
  <c r="DM38"/>
  <c r="DM39"/>
  <c r="DM40"/>
  <c r="DM41"/>
  <c r="DM42"/>
  <c r="DM43"/>
  <c r="DM44"/>
  <c r="DM45"/>
  <c r="DM46"/>
  <c r="DM47"/>
  <c r="DM48"/>
  <c r="DM49"/>
  <c r="DM50"/>
  <c r="DM51"/>
  <c r="DM52"/>
  <c r="DM53"/>
  <c r="DM54"/>
  <c r="DM55"/>
  <c r="DM56"/>
  <c r="DM57"/>
  <c r="DM58"/>
  <c r="DM59"/>
  <c r="DM60"/>
  <c r="DM61"/>
  <c r="DM62"/>
  <c r="DM63"/>
  <c r="DM64"/>
  <c r="DM65"/>
  <c r="DM66"/>
  <c r="DM67"/>
  <c r="DM68"/>
  <c r="DM69"/>
  <c r="DM70"/>
  <c r="DM71"/>
  <c r="DM72"/>
  <c r="DM73"/>
  <c r="DM74"/>
  <c r="DM75"/>
  <c r="DM76"/>
  <c r="DM77"/>
  <c r="DM78"/>
  <c r="DM79"/>
  <c r="DM80"/>
  <c r="DM81"/>
  <c r="DM82"/>
  <c r="DM83"/>
  <c r="DM84"/>
  <c r="DM85"/>
  <c r="DM86"/>
  <c r="DM87"/>
  <c r="DM88"/>
  <c r="DM89"/>
  <c r="DM90"/>
  <c r="DM91"/>
  <c r="DM92"/>
  <c r="DM93"/>
  <c r="DM94"/>
  <c r="DM95"/>
  <c r="DM96"/>
  <c r="DM17"/>
  <c r="DN8"/>
  <c r="DO8"/>
  <c r="DN9"/>
  <c r="DO9"/>
  <c r="DN10"/>
  <c r="DO10"/>
  <c r="DN11"/>
  <c r="DO11"/>
  <c r="DN13"/>
  <c r="DO13"/>
  <c r="DN14"/>
  <c r="DO14"/>
  <c r="DN15"/>
  <c r="DO15"/>
  <c r="DN16"/>
  <c r="DO16"/>
  <c r="CS18"/>
  <c r="CS19"/>
  <c r="CS14" s="1"/>
  <c r="CS20"/>
  <c r="CS22"/>
  <c r="CS23"/>
  <c r="CS24"/>
  <c r="CS25"/>
  <c r="CS26"/>
  <c r="CS27"/>
  <c r="CS28"/>
  <c r="CS29"/>
  <c r="CS30"/>
  <c r="CS31"/>
  <c r="CS32"/>
  <c r="CS33"/>
  <c r="CS34"/>
  <c r="CS35"/>
  <c r="CS36"/>
  <c r="CS37"/>
  <c r="CS38"/>
  <c r="CS39"/>
  <c r="CS40"/>
  <c r="CS41"/>
  <c r="CS42"/>
  <c r="CS43"/>
  <c r="CS44"/>
  <c r="CS45"/>
  <c r="CS46"/>
  <c r="CS47"/>
  <c r="CS48"/>
  <c r="CS49"/>
  <c r="CS50"/>
  <c r="CS51"/>
  <c r="CS52"/>
  <c r="CS53"/>
  <c r="CS54"/>
  <c r="CS55"/>
  <c r="CS56"/>
  <c r="CS57"/>
  <c r="CS58"/>
  <c r="CS59"/>
  <c r="CS60"/>
  <c r="CS61"/>
  <c r="CS62"/>
  <c r="CS63"/>
  <c r="CS64"/>
  <c r="CS65"/>
  <c r="CS66"/>
  <c r="CS67"/>
  <c r="CS68"/>
  <c r="CS69"/>
  <c r="CS70"/>
  <c r="CS71"/>
  <c r="CS72"/>
  <c r="CS73"/>
  <c r="CS74"/>
  <c r="CS75"/>
  <c r="CS76"/>
  <c r="CS77"/>
  <c r="CS78"/>
  <c r="CS79"/>
  <c r="CS80"/>
  <c r="CS81"/>
  <c r="CS82"/>
  <c r="CS83"/>
  <c r="CS84"/>
  <c r="CS85"/>
  <c r="CS86"/>
  <c r="CS87"/>
  <c r="CS88"/>
  <c r="CS89"/>
  <c r="CS90"/>
  <c r="CS91"/>
  <c r="CS92"/>
  <c r="CS93"/>
  <c r="CS94"/>
  <c r="CS95"/>
  <c r="CS96"/>
  <c r="CS17"/>
  <c r="CM18"/>
  <c r="CM19"/>
  <c r="CM20"/>
  <c r="CM21"/>
  <c r="CM22"/>
  <c r="CM23"/>
  <c r="CM24"/>
  <c r="CM25"/>
  <c r="CM26"/>
  <c r="CM27"/>
  <c r="CM28"/>
  <c r="CM29"/>
  <c r="CM30"/>
  <c r="CM31"/>
  <c r="CM32"/>
  <c r="CM33"/>
  <c r="CM34"/>
  <c r="CM35"/>
  <c r="CM36"/>
  <c r="CM37"/>
  <c r="CM38"/>
  <c r="CM39"/>
  <c r="CM40"/>
  <c r="CM41"/>
  <c r="CM42"/>
  <c r="CM43"/>
  <c r="CM44"/>
  <c r="CM45"/>
  <c r="CM46"/>
  <c r="CM47"/>
  <c r="CM48"/>
  <c r="CM49"/>
  <c r="CM50"/>
  <c r="CM51"/>
  <c r="CM52"/>
  <c r="CM53"/>
  <c r="CM54"/>
  <c r="CM55"/>
  <c r="CM56"/>
  <c r="CM57"/>
  <c r="CM58"/>
  <c r="CM59"/>
  <c r="CM60"/>
  <c r="CM61"/>
  <c r="CM62"/>
  <c r="CM63"/>
  <c r="CM64"/>
  <c r="CM65"/>
  <c r="CM66"/>
  <c r="CM67"/>
  <c r="CM68"/>
  <c r="CM69"/>
  <c r="CM70"/>
  <c r="CM71"/>
  <c r="CM72"/>
  <c r="CM73"/>
  <c r="CM74"/>
  <c r="CM75"/>
  <c r="CM76"/>
  <c r="CM77"/>
  <c r="CM78"/>
  <c r="CM79"/>
  <c r="CM80"/>
  <c r="CM81"/>
  <c r="CM82"/>
  <c r="CM83"/>
  <c r="CM84"/>
  <c r="CM85"/>
  <c r="CM86"/>
  <c r="CM87"/>
  <c r="CM88"/>
  <c r="CM89"/>
  <c r="CM90"/>
  <c r="CM91"/>
  <c r="CM92"/>
  <c r="CM93"/>
  <c r="CM94"/>
  <c r="CM95"/>
  <c r="CM96"/>
  <c r="CM17"/>
  <c r="CC18"/>
  <c r="CC19"/>
  <c r="CC20"/>
  <c r="CC21"/>
  <c r="CC22"/>
  <c r="CB22" s="1"/>
  <c r="CC23"/>
  <c r="CC24"/>
  <c r="CC25"/>
  <c r="CC26"/>
  <c r="CB26" s="1"/>
  <c r="CC27"/>
  <c r="CC28"/>
  <c r="CC29"/>
  <c r="CC30"/>
  <c r="CB30" s="1"/>
  <c r="CC31"/>
  <c r="CB31" s="1"/>
  <c r="CC32"/>
  <c r="CC33"/>
  <c r="CC34"/>
  <c r="CB34" s="1"/>
  <c r="CC35"/>
  <c r="CB35" s="1"/>
  <c r="CC36"/>
  <c r="CC37"/>
  <c r="CC38"/>
  <c r="CB38" s="1"/>
  <c r="CC39"/>
  <c r="CC40"/>
  <c r="CC41"/>
  <c r="CB41" s="1"/>
  <c r="CC42"/>
  <c r="CB42" s="1"/>
  <c r="CC43"/>
  <c r="CC44"/>
  <c r="CC45"/>
  <c r="CC46"/>
  <c r="CB46" s="1"/>
  <c r="CC47"/>
  <c r="CC48"/>
  <c r="CC49"/>
  <c r="CB49" s="1"/>
  <c r="CC50"/>
  <c r="CB50" s="1"/>
  <c r="CC51"/>
  <c r="CC52"/>
  <c r="CC53"/>
  <c r="CC54"/>
  <c r="CB54" s="1"/>
  <c r="CC55"/>
  <c r="CC56"/>
  <c r="CC57"/>
  <c r="CB57" s="1"/>
  <c r="CC58"/>
  <c r="CB58" s="1"/>
  <c r="CC59"/>
  <c r="CC60"/>
  <c r="CC61"/>
  <c r="CC62"/>
  <c r="CB62" s="1"/>
  <c r="CC63"/>
  <c r="CC64"/>
  <c r="CC65"/>
  <c r="CC66"/>
  <c r="CB66" s="1"/>
  <c r="CC67"/>
  <c r="CC68"/>
  <c r="CC69"/>
  <c r="CC70"/>
  <c r="CB70" s="1"/>
  <c r="CC71"/>
  <c r="CC72"/>
  <c r="CC73"/>
  <c r="CB73" s="1"/>
  <c r="CC74"/>
  <c r="CB74" s="1"/>
  <c r="CC75"/>
  <c r="CC76"/>
  <c r="CC77"/>
  <c r="CC78"/>
  <c r="CB78" s="1"/>
  <c r="CC79"/>
  <c r="CC80"/>
  <c r="CB80" s="1"/>
  <c r="CC81"/>
  <c r="CC82"/>
  <c r="CB82" s="1"/>
  <c r="CC83"/>
  <c r="CB83" s="1"/>
  <c r="CC84"/>
  <c r="CC85"/>
  <c r="CC86"/>
  <c r="CB86" s="1"/>
  <c r="CC87"/>
  <c r="CB87" s="1"/>
  <c r="CC88"/>
  <c r="CC89"/>
  <c r="CC90"/>
  <c r="CB90" s="1"/>
  <c r="CC91"/>
  <c r="CC92"/>
  <c r="CC93"/>
  <c r="CC94"/>
  <c r="CB94" s="1"/>
  <c r="CC95"/>
  <c r="CB95" s="1"/>
  <c r="CC96"/>
  <c r="CC17"/>
  <c r="CB8"/>
  <c r="CC8"/>
  <c r="CD8"/>
  <c r="CE8"/>
  <c r="CF8"/>
  <c r="CG8"/>
  <c r="CH8"/>
  <c r="CI8"/>
  <c r="CJ8"/>
  <c r="CK8"/>
  <c r="CL8"/>
  <c r="CM8"/>
  <c r="CN8"/>
  <c r="CO8"/>
  <c r="CP8"/>
  <c r="CQ8"/>
  <c r="CR8"/>
  <c r="CS8"/>
  <c r="CT8"/>
  <c r="CU8"/>
  <c r="CB9"/>
  <c r="CC9"/>
  <c r="CD9"/>
  <c r="CE9"/>
  <c r="CF9"/>
  <c r="CG9"/>
  <c r="CH9"/>
  <c r="CI9"/>
  <c r="CJ9"/>
  <c r="CK9"/>
  <c r="CL9"/>
  <c r="CM9"/>
  <c r="CN9"/>
  <c r="CO9"/>
  <c r="CP9"/>
  <c r="CQ9"/>
  <c r="CR9"/>
  <c r="CS9"/>
  <c r="CT9"/>
  <c r="CU9"/>
  <c r="CB10"/>
  <c r="CC10"/>
  <c r="CD10"/>
  <c r="CE10"/>
  <c r="CF10"/>
  <c r="CG10"/>
  <c r="CH10"/>
  <c r="CI10"/>
  <c r="CJ10"/>
  <c r="CK10"/>
  <c r="CL10"/>
  <c r="CM10"/>
  <c r="CN10"/>
  <c r="CO10"/>
  <c r="CP10"/>
  <c r="CQ10"/>
  <c r="CR10"/>
  <c r="CS10"/>
  <c r="CT10"/>
  <c r="CU10"/>
  <c r="CB11"/>
  <c r="CC11"/>
  <c r="CD11"/>
  <c r="CE11"/>
  <c r="CF11"/>
  <c r="CG11"/>
  <c r="CH11"/>
  <c r="CI11"/>
  <c r="CJ11"/>
  <c r="CK11"/>
  <c r="CL11"/>
  <c r="CM11"/>
  <c r="CN11"/>
  <c r="CO11"/>
  <c r="CP11"/>
  <c r="CQ11"/>
  <c r="CR11"/>
  <c r="CS11"/>
  <c r="CT11"/>
  <c r="CU11"/>
  <c r="CB13"/>
  <c r="CC13"/>
  <c r="CD13"/>
  <c r="CE13"/>
  <c r="CF13"/>
  <c r="CG13"/>
  <c r="CH13"/>
  <c r="CI13"/>
  <c r="CJ13"/>
  <c r="CK13"/>
  <c r="CL13"/>
  <c r="CM13"/>
  <c r="CN13"/>
  <c r="CO13"/>
  <c r="CP13"/>
  <c r="CQ13"/>
  <c r="CR13"/>
  <c r="CS13"/>
  <c r="CT13"/>
  <c r="CU13"/>
  <c r="CB14"/>
  <c r="CC14"/>
  <c r="CD14"/>
  <c r="CE14"/>
  <c r="CF14"/>
  <c r="CG14"/>
  <c r="CH14"/>
  <c r="CI14"/>
  <c r="CJ14"/>
  <c r="CK14"/>
  <c r="CL14"/>
  <c r="CM14"/>
  <c r="CN14"/>
  <c r="CO14"/>
  <c r="CP14"/>
  <c r="CQ14"/>
  <c r="CR14"/>
  <c r="CT14"/>
  <c r="CU14"/>
  <c r="CB15"/>
  <c r="CC15"/>
  <c r="CD15"/>
  <c r="CE15"/>
  <c r="CF15"/>
  <c r="CG15"/>
  <c r="CH15"/>
  <c r="CI15"/>
  <c r="CJ15"/>
  <c r="CK15"/>
  <c r="CL15"/>
  <c r="CM15"/>
  <c r="CN15"/>
  <c r="CO15"/>
  <c r="CP15"/>
  <c r="CQ15"/>
  <c r="CR15"/>
  <c r="CS15"/>
  <c r="CT15"/>
  <c r="CU15"/>
  <c r="CB16"/>
  <c r="CC16"/>
  <c r="CD16"/>
  <c r="CE16"/>
  <c r="CF16"/>
  <c r="CG16"/>
  <c r="CH16"/>
  <c r="CI16"/>
  <c r="CJ16"/>
  <c r="CK16"/>
  <c r="CL16"/>
  <c r="CM16"/>
  <c r="CN16"/>
  <c r="CO16"/>
  <c r="CP16"/>
  <c r="CQ16"/>
  <c r="CR16"/>
  <c r="CS16"/>
  <c r="CT16"/>
  <c r="CU16"/>
  <c r="BY18"/>
  <c r="BY19"/>
  <c r="BY20"/>
  <c r="BY21"/>
  <c r="BY22"/>
  <c r="BY23"/>
  <c r="BY24"/>
  <c r="BY25"/>
  <c r="BY26"/>
  <c r="BY27"/>
  <c r="BY28"/>
  <c r="BY29"/>
  <c r="BY30"/>
  <c r="BY31"/>
  <c r="BY32"/>
  <c r="BY33"/>
  <c r="BY34"/>
  <c r="BY35"/>
  <c r="BY36"/>
  <c r="BY37"/>
  <c r="BY38"/>
  <c r="BY39"/>
  <c r="BY40"/>
  <c r="BY41"/>
  <c r="BY42"/>
  <c r="BY43"/>
  <c r="BY44"/>
  <c r="BY45"/>
  <c r="BY46"/>
  <c r="BY47"/>
  <c r="BY48"/>
  <c r="BY49"/>
  <c r="BY50"/>
  <c r="BY51"/>
  <c r="BY52"/>
  <c r="BY53"/>
  <c r="BY54"/>
  <c r="BY55"/>
  <c r="BY56"/>
  <c r="BY57"/>
  <c r="BY58"/>
  <c r="BY59"/>
  <c r="BY60"/>
  <c r="BY61"/>
  <c r="BY62"/>
  <c r="BY63"/>
  <c r="BY64"/>
  <c r="BY65"/>
  <c r="BY66"/>
  <c r="BY67"/>
  <c r="BY68"/>
  <c r="BY69"/>
  <c r="BY70"/>
  <c r="BY71"/>
  <c r="BY72"/>
  <c r="BY73"/>
  <c r="BY74"/>
  <c r="BY75"/>
  <c r="BY76"/>
  <c r="BY77"/>
  <c r="BY78"/>
  <c r="BY79"/>
  <c r="BY80"/>
  <c r="BY81"/>
  <c r="BY82"/>
  <c r="BY83"/>
  <c r="BY84"/>
  <c r="BY85"/>
  <c r="BY86"/>
  <c r="BY87"/>
  <c r="BY88"/>
  <c r="BY89"/>
  <c r="BY90"/>
  <c r="BY91"/>
  <c r="BY92"/>
  <c r="BY93"/>
  <c r="BY94"/>
  <c r="BY95"/>
  <c r="BY96"/>
  <c r="BY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BE67"/>
  <c r="BE68"/>
  <c r="BE69"/>
  <c r="BE70"/>
  <c r="BE71"/>
  <c r="BE72"/>
  <c r="BE73"/>
  <c r="BE74"/>
  <c r="BE75"/>
  <c r="BE76"/>
  <c r="BE77"/>
  <c r="BE78"/>
  <c r="BE79"/>
  <c r="BE80"/>
  <c r="BE81"/>
  <c r="BE82"/>
  <c r="BE83"/>
  <c r="BE84"/>
  <c r="BE85"/>
  <c r="BE86"/>
  <c r="BE87"/>
  <c r="BE88"/>
  <c r="BE89"/>
  <c r="BE90"/>
  <c r="BE91"/>
  <c r="BE92"/>
  <c r="BE93"/>
  <c r="BE94"/>
  <c r="BE95"/>
  <c r="BE96"/>
  <c r="BE17"/>
  <c r="BZ8"/>
  <c r="CA8"/>
  <c r="BZ9"/>
  <c r="CA9"/>
  <c r="BZ10"/>
  <c r="CA10"/>
  <c r="BZ11"/>
  <c r="CA11"/>
  <c r="BZ13"/>
  <c r="CA13"/>
  <c r="BZ14"/>
  <c r="CA14"/>
  <c r="BZ15"/>
  <c r="CA15"/>
  <c r="BZ16"/>
  <c r="CA16"/>
  <c r="BF8"/>
  <c r="BG8"/>
  <c r="BF9"/>
  <c r="BG9"/>
  <c r="BF10"/>
  <c r="BG10"/>
  <c r="BF11"/>
  <c r="BG11"/>
  <c r="BF13"/>
  <c r="BG13"/>
  <c r="BF14"/>
  <c r="BG14"/>
  <c r="BF15"/>
  <c r="BG15"/>
  <c r="BF16"/>
  <c r="BG16"/>
  <c r="AC18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17"/>
  <c r="R8"/>
  <c r="AJ10"/>
  <c r="AK8"/>
  <c r="AL8"/>
  <c r="AK9"/>
  <c r="AL9"/>
  <c r="AK10"/>
  <c r="AL10"/>
  <c r="AK11"/>
  <c r="AL11"/>
  <c r="AK13"/>
  <c r="AL13"/>
  <c r="AK14"/>
  <c r="AL14"/>
  <c r="AK15"/>
  <c r="AL15"/>
  <c r="AK16"/>
  <c r="AL16"/>
  <c r="S17"/>
  <c r="L8"/>
  <c r="L9"/>
  <c r="L10"/>
  <c r="L11"/>
  <c r="L13"/>
  <c r="L14"/>
  <c r="L15"/>
  <c r="L16"/>
  <c r="GT96"/>
  <c r="FI96"/>
  <c r="FH96"/>
  <c r="FG96"/>
  <c r="FF96"/>
  <c r="EW96"/>
  <c r="EM96"/>
  <c r="ED96"/>
  <c r="DT96"/>
  <c r="DG96"/>
  <c r="CW96"/>
  <c r="BS96"/>
  <c r="BI96"/>
  <c r="AZ96"/>
  <c r="AP96"/>
  <c r="AC96"/>
  <c r="S96"/>
  <c r="GT95"/>
  <c r="FI95"/>
  <c r="FH95"/>
  <c r="FG95"/>
  <c r="FF95"/>
  <c r="EW95"/>
  <c r="EM95"/>
  <c r="ED95"/>
  <c r="DT95"/>
  <c r="DG95"/>
  <c r="CW95"/>
  <c r="BS95"/>
  <c r="BI95"/>
  <c r="AZ95"/>
  <c r="AP95"/>
  <c r="AC95"/>
  <c r="S95"/>
  <c r="GT94"/>
  <c r="FI94"/>
  <c r="FH94"/>
  <c r="FG94"/>
  <c r="FF94"/>
  <c r="EW94"/>
  <c r="EM94"/>
  <c r="ED94"/>
  <c r="DT94"/>
  <c r="DG94"/>
  <c r="CW94"/>
  <c r="BS94"/>
  <c r="BI94"/>
  <c r="AZ94"/>
  <c r="AP94"/>
  <c r="AC94"/>
  <c r="S94"/>
  <c r="GT93"/>
  <c r="FI93"/>
  <c r="FH93"/>
  <c r="FG93"/>
  <c r="FF93"/>
  <c r="EW93"/>
  <c r="EM93"/>
  <c r="ED93"/>
  <c r="DT93"/>
  <c r="DG93"/>
  <c r="CW93"/>
  <c r="BS93"/>
  <c r="BI93"/>
  <c r="AZ93"/>
  <c r="AP93"/>
  <c r="AO93" s="1"/>
  <c r="AC93"/>
  <c r="S93"/>
  <c r="GT92"/>
  <c r="FI92"/>
  <c r="FH92"/>
  <c r="FG92"/>
  <c r="FF92"/>
  <c r="EW92"/>
  <c r="EM92"/>
  <c r="ED92"/>
  <c r="DT92"/>
  <c r="DG92"/>
  <c r="CW92"/>
  <c r="BS92"/>
  <c r="BI92"/>
  <c r="AZ92"/>
  <c r="AP92"/>
  <c r="AC92"/>
  <c r="S92"/>
  <c r="GT91"/>
  <c r="FI91"/>
  <c r="FH91"/>
  <c r="FG91"/>
  <c r="FF91"/>
  <c r="EW91"/>
  <c r="EM91"/>
  <c r="ED91"/>
  <c r="DT91"/>
  <c r="DG91"/>
  <c r="CW91"/>
  <c r="BS91"/>
  <c r="BI91"/>
  <c r="AZ91"/>
  <c r="AP91"/>
  <c r="AC91"/>
  <c r="S91"/>
  <c r="GT90"/>
  <c r="FI90"/>
  <c r="FH90"/>
  <c r="FG90"/>
  <c r="FF90"/>
  <c r="EW90"/>
  <c r="EM90"/>
  <c r="ED90"/>
  <c r="DT90"/>
  <c r="DG90"/>
  <c r="CW90"/>
  <c r="BS90"/>
  <c r="BI90"/>
  <c r="AZ90"/>
  <c r="AP90"/>
  <c r="AC90"/>
  <c r="S90"/>
  <c r="GT89"/>
  <c r="FI89"/>
  <c r="FH89"/>
  <c r="FG89"/>
  <c r="FF89"/>
  <c r="EW89"/>
  <c r="EM89"/>
  <c r="ED89"/>
  <c r="DT89"/>
  <c r="DG89"/>
  <c r="CW89"/>
  <c r="BS89"/>
  <c r="BI89"/>
  <c r="AZ89"/>
  <c r="AP89"/>
  <c r="AO89" s="1"/>
  <c r="AC89"/>
  <c r="S89"/>
  <c r="GT88"/>
  <c r="FI88"/>
  <c r="FH88"/>
  <c r="FG88"/>
  <c r="FF88"/>
  <c r="EW88"/>
  <c r="EM88"/>
  <c r="ED88"/>
  <c r="DT88"/>
  <c r="DG88"/>
  <c r="CW88"/>
  <c r="BS88"/>
  <c r="BI88"/>
  <c r="AZ88"/>
  <c r="AP88"/>
  <c r="AC88"/>
  <c r="S88"/>
  <c r="GT87"/>
  <c r="FI87"/>
  <c r="FH87"/>
  <c r="FG87"/>
  <c r="FF87"/>
  <c r="EW87"/>
  <c r="EM87"/>
  <c r="ED87"/>
  <c r="DT87"/>
  <c r="DG87"/>
  <c r="CW87"/>
  <c r="BS87"/>
  <c r="BI87"/>
  <c r="AZ87"/>
  <c r="AP87"/>
  <c r="AC87"/>
  <c r="S87"/>
  <c r="GT86"/>
  <c r="FI86"/>
  <c r="FH86"/>
  <c r="FG86"/>
  <c r="FF86"/>
  <c r="EW86"/>
  <c r="EM86"/>
  <c r="ED86"/>
  <c r="DT86"/>
  <c r="DG86"/>
  <c r="CW86"/>
  <c r="BS86"/>
  <c r="BI86"/>
  <c r="AZ86"/>
  <c r="AP86"/>
  <c r="AC86"/>
  <c r="S86"/>
  <c r="GT85"/>
  <c r="FI85"/>
  <c r="FH85"/>
  <c r="FG85"/>
  <c r="FF85"/>
  <c r="EW85"/>
  <c r="EM85"/>
  <c r="ED85"/>
  <c r="DT85"/>
  <c r="DG85"/>
  <c r="CW85"/>
  <c r="BS85"/>
  <c r="BI85"/>
  <c r="AZ85"/>
  <c r="AP85"/>
  <c r="AO85" s="1"/>
  <c r="AC85"/>
  <c r="S85"/>
  <c r="GT84"/>
  <c r="FI84"/>
  <c r="FH84"/>
  <c r="FG84"/>
  <c r="FF84"/>
  <c r="EW84"/>
  <c r="EM84"/>
  <c r="ED84"/>
  <c r="DT84"/>
  <c r="DG84"/>
  <c r="CW84"/>
  <c r="BS84"/>
  <c r="BI84"/>
  <c r="AZ84"/>
  <c r="AP84"/>
  <c r="AC84"/>
  <c r="S84"/>
  <c r="GT83"/>
  <c r="FI83"/>
  <c r="FH83"/>
  <c r="FG83"/>
  <c r="FF83"/>
  <c r="EW83"/>
  <c r="EM83"/>
  <c r="ED83"/>
  <c r="DT83"/>
  <c r="DG83"/>
  <c r="CW83"/>
  <c r="BS83"/>
  <c r="BI83"/>
  <c r="AZ83"/>
  <c r="AP83"/>
  <c r="AC83"/>
  <c r="S83"/>
  <c r="GT82"/>
  <c r="FI82"/>
  <c r="FH82"/>
  <c r="FG82"/>
  <c r="FF82"/>
  <c r="EW82"/>
  <c r="EM82"/>
  <c r="ED82"/>
  <c r="DT82"/>
  <c r="DG82"/>
  <c r="CW82"/>
  <c r="BS82"/>
  <c r="BI82"/>
  <c r="AZ82"/>
  <c r="AP82"/>
  <c r="AC82"/>
  <c r="S82"/>
  <c r="GT81"/>
  <c r="FI81"/>
  <c r="FH81"/>
  <c r="FG81"/>
  <c r="FF81"/>
  <c r="EW81"/>
  <c r="EM81"/>
  <c r="ED81"/>
  <c r="DT81"/>
  <c r="DG81"/>
  <c r="CW81"/>
  <c r="BS81"/>
  <c r="BI81"/>
  <c r="AZ81"/>
  <c r="AP81"/>
  <c r="AO81" s="1"/>
  <c r="AC81"/>
  <c r="S81"/>
  <c r="GT80"/>
  <c r="FI80"/>
  <c r="FH80"/>
  <c r="FG80"/>
  <c r="FF80"/>
  <c r="EW80"/>
  <c r="EM80"/>
  <c r="ED80"/>
  <c r="DT80"/>
  <c r="DG80"/>
  <c r="CW80"/>
  <c r="BS80"/>
  <c r="BI80"/>
  <c r="AZ80"/>
  <c r="AP80"/>
  <c r="AC80"/>
  <c r="S80"/>
  <c r="GT79"/>
  <c r="FI79"/>
  <c r="FH79"/>
  <c r="FG79"/>
  <c r="FF79"/>
  <c r="EW79"/>
  <c r="EM79"/>
  <c r="ED79"/>
  <c r="DT79"/>
  <c r="DG79"/>
  <c r="CW79"/>
  <c r="BS79"/>
  <c r="BI79"/>
  <c r="AZ79"/>
  <c r="AP79"/>
  <c r="AC79"/>
  <c r="S79"/>
  <c r="GT78"/>
  <c r="FI78"/>
  <c r="FH78"/>
  <c r="FG78"/>
  <c r="FF78"/>
  <c r="EW78"/>
  <c r="EM78"/>
  <c r="ED78"/>
  <c r="DT78"/>
  <c r="DG78"/>
  <c r="CW78"/>
  <c r="BS78"/>
  <c r="BI78"/>
  <c r="AZ78"/>
  <c r="AP78"/>
  <c r="AC78"/>
  <c r="S78"/>
  <c r="GT77"/>
  <c r="FI77"/>
  <c r="FH77"/>
  <c r="FG77"/>
  <c r="FF77"/>
  <c r="EW77"/>
  <c r="EM77"/>
  <c r="ED77"/>
  <c r="DT77"/>
  <c r="DG77"/>
  <c r="CW77"/>
  <c r="BS77"/>
  <c r="BI77"/>
  <c r="AZ77"/>
  <c r="AP77"/>
  <c r="AO77" s="1"/>
  <c r="AC77"/>
  <c r="S77"/>
  <c r="GT76"/>
  <c r="FI76"/>
  <c r="FH76"/>
  <c r="FG76"/>
  <c r="FF76"/>
  <c r="EW76"/>
  <c r="EM76"/>
  <c r="ED76"/>
  <c r="DT76"/>
  <c r="DG76"/>
  <c r="CW76"/>
  <c r="BS76"/>
  <c r="BI76"/>
  <c r="AZ76"/>
  <c r="AP76"/>
  <c r="AC76"/>
  <c r="S76"/>
  <c r="GT75"/>
  <c r="FI75"/>
  <c r="FH75"/>
  <c r="FG75"/>
  <c r="FF75"/>
  <c r="EW75"/>
  <c r="EM75"/>
  <c r="ED75"/>
  <c r="DT75"/>
  <c r="DG75"/>
  <c r="CW75"/>
  <c r="BS75"/>
  <c r="BI75"/>
  <c r="AZ75"/>
  <c r="AP75"/>
  <c r="AC75"/>
  <c r="S75"/>
  <c r="GT74"/>
  <c r="FI74"/>
  <c r="FH74"/>
  <c r="FG74"/>
  <c r="FF74"/>
  <c r="EW74"/>
  <c r="EM74"/>
  <c r="ED74"/>
  <c r="DT74"/>
  <c r="DG74"/>
  <c r="CW74"/>
  <c r="BS74"/>
  <c r="BI74"/>
  <c r="AZ74"/>
  <c r="AP74"/>
  <c r="AC74"/>
  <c r="S74"/>
  <c r="GT73"/>
  <c r="FI73"/>
  <c r="FH73"/>
  <c r="FG73"/>
  <c r="FF73"/>
  <c r="EW73"/>
  <c r="EM73"/>
  <c r="ED73"/>
  <c r="DT73"/>
  <c r="DG73"/>
  <c r="CW73"/>
  <c r="BS73"/>
  <c r="BI73"/>
  <c r="AZ73"/>
  <c r="AP73"/>
  <c r="AO73" s="1"/>
  <c r="AC73"/>
  <c r="S73"/>
  <c r="GT72"/>
  <c r="FI72"/>
  <c r="FH72"/>
  <c r="FG72"/>
  <c r="FF72"/>
  <c r="EW72"/>
  <c r="EM72"/>
  <c r="ED72"/>
  <c r="DT72"/>
  <c r="DG72"/>
  <c r="CW72"/>
  <c r="BS72"/>
  <c r="BI72"/>
  <c r="AZ72"/>
  <c r="AP72"/>
  <c r="AC72"/>
  <c r="S72"/>
  <c r="GT71"/>
  <c r="FI71"/>
  <c r="FH71"/>
  <c r="FG71"/>
  <c r="FF71"/>
  <c r="EW71"/>
  <c r="EM71"/>
  <c r="ED71"/>
  <c r="DT71"/>
  <c r="DG71"/>
  <c r="CW71"/>
  <c r="BS71"/>
  <c r="BI71"/>
  <c r="AZ71"/>
  <c r="AP71"/>
  <c r="AC71"/>
  <c r="S71"/>
  <c r="GT70"/>
  <c r="FI70"/>
  <c r="FH70"/>
  <c r="FG70"/>
  <c r="FF70"/>
  <c r="EW70"/>
  <c r="EM70"/>
  <c r="ED70"/>
  <c r="DT70"/>
  <c r="DG70"/>
  <c r="CW70"/>
  <c r="BS70"/>
  <c r="BI70"/>
  <c r="AZ70"/>
  <c r="AP70"/>
  <c r="AC70"/>
  <c r="S70"/>
  <c r="GT69"/>
  <c r="FI69"/>
  <c r="FH69"/>
  <c r="FG69"/>
  <c r="FF69"/>
  <c r="EW69"/>
  <c r="EM69"/>
  <c r="ED69"/>
  <c r="DT69"/>
  <c r="DG69"/>
  <c r="CW69"/>
  <c r="BS69"/>
  <c r="BI69"/>
  <c r="AZ69"/>
  <c r="AP69"/>
  <c r="AO69" s="1"/>
  <c r="AC69"/>
  <c r="S69"/>
  <c r="GT68"/>
  <c r="FI68"/>
  <c r="FH68"/>
  <c r="FG68"/>
  <c r="FF68"/>
  <c r="EW68"/>
  <c r="EM68"/>
  <c r="ED68"/>
  <c r="DT68"/>
  <c r="DG68"/>
  <c r="CW68"/>
  <c r="BS68"/>
  <c r="BI68"/>
  <c r="AZ68"/>
  <c r="AP68"/>
  <c r="AC68"/>
  <c r="S68"/>
  <c r="GT67"/>
  <c r="FI67"/>
  <c r="FH67"/>
  <c r="FG67"/>
  <c r="FF67"/>
  <c r="EW67"/>
  <c r="EM67"/>
  <c r="ED67"/>
  <c r="DT67"/>
  <c r="DG67"/>
  <c r="CW67"/>
  <c r="BS67"/>
  <c r="BI67"/>
  <c r="AZ67"/>
  <c r="AP67"/>
  <c r="AC67"/>
  <c r="S67"/>
  <c r="GT66"/>
  <c r="FI66"/>
  <c r="FH66"/>
  <c r="FG66"/>
  <c r="FF66"/>
  <c r="EW66"/>
  <c r="EM66"/>
  <c r="ED66"/>
  <c r="DT66"/>
  <c r="DG66"/>
  <c r="CW66"/>
  <c r="BS66"/>
  <c r="BI66"/>
  <c r="AZ66"/>
  <c r="AP66"/>
  <c r="AC66"/>
  <c r="S66"/>
  <c r="GT65"/>
  <c r="FI65"/>
  <c r="FH65"/>
  <c r="FG65"/>
  <c r="FF65"/>
  <c r="EW65"/>
  <c r="EM65"/>
  <c r="ED65"/>
  <c r="DT65"/>
  <c r="DG65"/>
  <c r="CW65"/>
  <c r="BS65"/>
  <c r="BI65"/>
  <c r="AZ65"/>
  <c r="AP65"/>
  <c r="AO65" s="1"/>
  <c r="AC65"/>
  <c r="S65"/>
  <c r="GT64"/>
  <c r="FI64"/>
  <c r="FH64"/>
  <c r="FG64"/>
  <c r="FF64"/>
  <c r="EW64"/>
  <c r="EM64"/>
  <c r="ED64"/>
  <c r="DT64"/>
  <c r="DG64"/>
  <c r="CW64"/>
  <c r="BS64"/>
  <c r="BI64"/>
  <c r="AZ64"/>
  <c r="AP64"/>
  <c r="AC64"/>
  <c r="S64"/>
  <c r="GT63"/>
  <c r="FI63"/>
  <c r="FH63"/>
  <c r="FG63"/>
  <c r="FF63"/>
  <c r="EW63"/>
  <c r="EM63"/>
  <c r="ED63"/>
  <c r="DT63"/>
  <c r="DG63"/>
  <c r="CW63"/>
  <c r="BS63"/>
  <c r="BI63"/>
  <c r="AZ63"/>
  <c r="AP63"/>
  <c r="AC63"/>
  <c r="S63"/>
  <c r="GT62"/>
  <c r="FI62"/>
  <c r="FH62"/>
  <c r="FG62"/>
  <c r="FF62"/>
  <c r="EW62"/>
  <c r="EM62"/>
  <c r="ED62"/>
  <c r="DT62"/>
  <c r="DG62"/>
  <c r="CW62"/>
  <c r="BS62"/>
  <c r="BI62"/>
  <c r="AZ62"/>
  <c r="AP62"/>
  <c r="AC62"/>
  <c r="S62"/>
  <c r="GT61"/>
  <c r="FI61"/>
  <c r="FH61"/>
  <c r="FG61"/>
  <c r="FF61"/>
  <c r="EW61"/>
  <c r="EM61"/>
  <c r="ED61"/>
  <c r="DT61"/>
  <c r="DG61"/>
  <c r="CW61"/>
  <c r="BS61"/>
  <c r="BI61"/>
  <c r="AZ61"/>
  <c r="AP61"/>
  <c r="AO61" s="1"/>
  <c r="AC61"/>
  <c r="S61"/>
  <c r="GT60"/>
  <c r="FI60"/>
  <c r="FH60"/>
  <c r="FG60"/>
  <c r="FF60"/>
  <c r="EW60"/>
  <c r="EM60"/>
  <c r="ED60"/>
  <c r="DT60"/>
  <c r="DG60"/>
  <c r="CW60"/>
  <c r="BS60"/>
  <c r="BI60"/>
  <c r="AZ60"/>
  <c r="AP60"/>
  <c r="AC60"/>
  <c r="S60"/>
  <c r="GT59"/>
  <c r="FI59"/>
  <c r="FH59"/>
  <c r="FG59"/>
  <c r="FF59"/>
  <c r="EW59"/>
  <c r="EM59"/>
  <c r="ED59"/>
  <c r="DT59"/>
  <c r="DG59"/>
  <c r="CW59"/>
  <c r="BS59"/>
  <c r="BI59"/>
  <c r="AZ59"/>
  <c r="AP59"/>
  <c r="AC59"/>
  <c r="S59"/>
  <c r="GT58"/>
  <c r="FI58"/>
  <c r="FH58"/>
  <c r="FG58"/>
  <c r="FF58"/>
  <c r="EW58"/>
  <c r="EM58"/>
  <c r="ED58"/>
  <c r="DT58"/>
  <c r="DG58"/>
  <c r="CW58"/>
  <c r="BS58"/>
  <c r="BI58"/>
  <c r="AZ58"/>
  <c r="AP58"/>
  <c r="AC58"/>
  <c r="S58"/>
  <c r="GT57"/>
  <c r="FI57"/>
  <c r="FH57"/>
  <c r="FG57"/>
  <c r="FF57"/>
  <c r="EW57"/>
  <c r="EM57"/>
  <c r="ED57"/>
  <c r="DT57"/>
  <c r="DG57"/>
  <c r="CW57"/>
  <c r="BS57"/>
  <c r="BI57"/>
  <c r="AZ57"/>
  <c r="AP57"/>
  <c r="AO57" s="1"/>
  <c r="AC57"/>
  <c r="S57"/>
  <c r="GT56"/>
  <c r="FI56"/>
  <c r="FH56"/>
  <c r="FG56"/>
  <c r="FF56"/>
  <c r="EW56"/>
  <c r="EM56"/>
  <c r="ED56"/>
  <c r="DT56"/>
  <c r="DG56"/>
  <c r="CW56"/>
  <c r="BS56"/>
  <c r="BI56"/>
  <c r="AZ56"/>
  <c r="AP56"/>
  <c r="AC56"/>
  <c r="S56"/>
  <c r="GT55"/>
  <c r="FI55"/>
  <c r="FH55"/>
  <c r="FG55"/>
  <c r="FF55"/>
  <c r="EW55"/>
  <c r="EM55"/>
  <c r="ED55"/>
  <c r="DT55"/>
  <c r="DG55"/>
  <c r="CW55"/>
  <c r="BS55"/>
  <c r="BI55"/>
  <c r="AZ55"/>
  <c r="AP55"/>
  <c r="AC55"/>
  <c r="S55"/>
  <c r="GT54"/>
  <c r="FI54"/>
  <c r="FH54"/>
  <c r="FG54"/>
  <c r="FF54"/>
  <c r="EW54"/>
  <c r="EM54"/>
  <c r="ED54"/>
  <c r="DT54"/>
  <c r="DG54"/>
  <c r="CW54"/>
  <c r="BS54"/>
  <c r="BI54"/>
  <c r="AZ54"/>
  <c r="AP54"/>
  <c r="AC54"/>
  <c r="S54"/>
  <c r="GT53"/>
  <c r="FI53"/>
  <c r="FH53"/>
  <c r="FG53"/>
  <c r="FF53"/>
  <c r="EW53"/>
  <c r="EM53"/>
  <c r="ED53"/>
  <c r="DT53"/>
  <c r="DG53"/>
  <c r="CW53"/>
  <c r="BS53"/>
  <c r="BI53"/>
  <c r="AZ53"/>
  <c r="AP53"/>
  <c r="AO53" s="1"/>
  <c r="AC53"/>
  <c r="S53"/>
  <c r="GT52"/>
  <c r="FI52"/>
  <c r="FH52"/>
  <c r="FG52"/>
  <c r="FF52"/>
  <c r="EW52"/>
  <c r="EM52"/>
  <c r="ED52"/>
  <c r="DT52"/>
  <c r="DG52"/>
  <c r="CW52"/>
  <c r="BS52"/>
  <c r="BI52"/>
  <c r="AZ52"/>
  <c r="AP52"/>
  <c r="AC52"/>
  <c r="S52"/>
  <c r="GT51"/>
  <c r="FI51"/>
  <c r="FH51"/>
  <c r="FG51"/>
  <c r="FF51"/>
  <c r="EW51"/>
  <c r="EM51"/>
  <c r="ED51"/>
  <c r="DT51"/>
  <c r="DG51"/>
  <c r="CW51"/>
  <c r="BS51"/>
  <c r="BI51"/>
  <c r="AZ51"/>
  <c r="AP51"/>
  <c r="AC51"/>
  <c r="S51"/>
  <c r="GT50"/>
  <c r="FI50"/>
  <c r="FH50"/>
  <c r="FG50"/>
  <c r="FF50"/>
  <c r="EW50"/>
  <c r="EM50"/>
  <c r="ED50"/>
  <c r="DT50"/>
  <c r="DG50"/>
  <c r="CW50"/>
  <c r="BS50"/>
  <c r="BI50"/>
  <c r="AZ50"/>
  <c r="AP50"/>
  <c r="AC50"/>
  <c r="S50"/>
  <c r="GT49"/>
  <c r="FI49"/>
  <c r="FH49"/>
  <c r="FG49"/>
  <c r="FF49"/>
  <c r="EW49"/>
  <c r="EM49"/>
  <c r="ED49"/>
  <c r="DT49"/>
  <c r="DG49"/>
  <c r="CW49"/>
  <c r="BS49"/>
  <c r="BI49"/>
  <c r="AZ49"/>
  <c r="AP49"/>
  <c r="AO49" s="1"/>
  <c r="AC49"/>
  <c r="S49"/>
  <c r="GT48"/>
  <c r="FI48"/>
  <c r="FH48"/>
  <c r="FG48"/>
  <c r="FF48"/>
  <c r="EW48"/>
  <c r="EM48"/>
  <c r="ED48"/>
  <c r="DT48"/>
  <c r="DG48"/>
  <c r="CW48"/>
  <c r="BS48"/>
  <c r="BI48"/>
  <c r="AZ48"/>
  <c r="AP48"/>
  <c r="AC48"/>
  <c r="S48"/>
  <c r="GT47"/>
  <c r="FI47"/>
  <c r="FH47"/>
  <c r="FG47"/>
  <c r="FF47"/>
  <c r="EW47"/>
  <c r="EM47"/>
  <c r="ED47"/>
  <c r="DT47"/>
  <c r="DG47"/>
  <c r="CW47"/>
  <c r="BS47"/>
  <c r="BI47"/>
  <c r="AZ47"/>
  <c r="AP47"/>
  <c r="AC47"/>
  <c r="S47"/>
  <c r="GT46"/>
  <c r="FI46"/>
  <c r="FH46"/>
  <c r="FG46"/>
  <c r="FF46"/>
  <c r="EW46"/>
  <c r="EM46"/>
  <c r="ED46"/>
  <c r="DT46"/>
  <c r="DG46"/>
  <c r="CW46"/>
  <c r="BS46"/>
  <c r="BI46"/>
  <c r="AZ46"/>
  <c r="AP46"/>
  <c r="AC46"/>
  <c r="S46"/>
  <c r="GT45"/>
  <c r="FI45"/>
  <c r="FH45"/>
  <c r="FG45"/>
  <c r="FF45"/>
  <c r="EW45"/>
  <c r="EM45"/>
  <c r="ED45"/>
  <c r="DT45"/>
  <c r="DG45"/>
  <c r="CW45"/>
  <c r="BS45"/>
  <c r="BI45"/>
  <c r="AZ45"/>
  <c r="AP45"/>
  <c r="AO45" s="1"/>
  <c r="AC45"/>
  <c r="S45"/>
  <c r="GT44"/>
  <c r="FI44"/>
  <c r="FH44"/>
  <c r="FG44"/>
  <c r="FF44"/>
  <c r="EW44"/>
  <c r="EM44"/>
  <c r="ED44"/>
  <c r="DT44"/>
  <c r="DG44"/>
  <c r="CW44"/>
  <c r="BS44"/>
  <c r="BI44"/>
  <c r="AZ44"/>
  <c r="AP44"/>
  <c r="AC44"/>
  <c r="S44"/>
  <c r="GT43"/>
  <c r="FI43"/>
  <c r="FH43"/>
  <c r="FG43"/>
  <c r="FF43"/>
  <c r="EW43"/>
  <c r="EM43"/>
  <c r="ED43"/>
  <c r="DT43"/>
  <c r="DG43"/>
  <c r="CW43"/>
  <c r="BS43"/>
  <c r="BI43"/>
  <c r="AZ43"/>
  <c r="AP43"/>
  <c r="AC43"/>
  <c r="S43"/>
  <c r="GT42"/>
  <c r="FI42"/>
  <c r="FH42"/>
  <c r="FG42"/>
  <c r="FF42"/>
  <c r="EW42"/>
  <c r="EM42"/>
  <c r="ED42"/>
  <c r="DT42"/>
  <c r="DG42"/>
  <c r="CW42"/>
  <c r="BS42"/>
  <c r="BI42"/>
  <c r="AZ42"/>
  <c r="AP42"/>
  <c r="AC42"/>
  <c r="S42"/>
  <c r="GT41"/>
  <c r="FI41"/>
  <c r="FH41"/>
  <c r="FG41"/>
  <c r="FF41"/>
  <c r="EW41"/>
  <c r="EM41"/>
  <c r="ED41"/>
  <c r="DT41"/>
  <c r="DG41"/>
  <c r="CW41"/>
  <c r="BS41"/>
  <c r="BI41"/>
  <c r="AZ41"/>
  <c r="AP41"/>
  <c r="AO41" s="1"/>
  <c r="AC41"/>
  <c r="S41"/>
  <c r="GT40"/>
  <c r="FI40"/>
  <c r="FG40"/>
  <c r="FF40"/>
  <c r="EW40"/>
  <c r="EM40"/>
  <c r="ED40"/>
  <c r="DT40"/>
  <c r="DG40"/>
  <c r="CW40"/>
  <c r="BS40"/>
  <c r="BI40"/>
  <c r="AZ40"/>
  <c r="AP40"/>
  <c r="AC40"/>
  <c r="S40"/>
  <c r="GT39"/>
  <c r="FI39"/>
  <c r="FH39"/>
  <c r="FG39"/>
  <c r="FF39"/>
  <c r="EW39"/>
  <c r="EM39"/>
  <c r="ED39"/>
  <c r="DT39"/>
  <c r="DG39"/>
  <c r="CW39"/>
  <c r="BS39"/>
  <c r="BI39"/>
  <c r="AZ39"/>
  <c r="AP39"/>
  <c r="AC39"/>
  <c r="S39"/>
  <c r="GT38"/>
  <c r="FI38"/>
  <c r="FH38"/>
  <c r="FG38"/>
  <c r="FF38"/>
  <c r="EW38"/>
  <c r="EM38"/>
  <c r="ED38"/>
  <c r="DT38"/>
  <c r="DS38" s="1"/>
  <c r="DG38"/>
  <c r="CW38"/>
  <c r="BS38"/>
  <c r="BI38"/>
  <c r="AZ38"/>
  <c r="AP38"/>
  <c r="AC38"/>
  <c r="S38"/>
  <c r="GT37"/>
  <c r="FI37"/>
  <c r="FH37"/>
  <c r="FG37"/>
  <c r="FF37"/>
  <c r="EW37"/>
  <c r="EM37"/>
  <c r="ED37"/>
  <c r="DT37"/>
  <c r="DG37"/>
  <c r="CW37"/>
  <c r="BS37"/>
  <c r="BI37"/>
  <c r="AZ37"/>
  <c r="AP37"/>
  <c r="AC37"/>
  <c r="S37"/>
  <c r="GT36"/>
  <c r="FI36"/>
  <c r="FH36"/>
  <c r="FG36"/>
  <c r="FF36"/>
  <c r="EW36"/>
  <c r="EM36"/>
  <c r="ED36"/>
  <c r="DT36"/>
  <c r="DG36"/>
  <c r="CW36"/>
  <c r="BS36"/>
  <c r="BI36"/>
  <c r="AZ36"/>
  <c r="AP36"/>
  <c r="AC36"/>
  <c r="S36"/>
  <c r="GT35"/>
  <c r="FI35"/>
  <c r="FH35"/>
  <c r="FG35"/>
  <c r="FF35"/>
  <c r="EW35"/>
  <c r="EM35"/>
  <c r="ED35"/>
  <c r="DT35"/>
  <c r="DG35"/>
  <c r="CW35"/>
  <c r="BS35"/>
  <c r="BI35"/>
  <c r="AZ35"/>
  <c r="AP35"/>
  <c r="AC35"/>
  <c r="S35"/>
  <c r="GT34"/>
  <c r="FI34"/>
  <c r="FH34"/>
  <c r="FG34"/>
  <c r="FF34"/>
  <c r="EW34"/>
  <c r="EM34"/>
  <c r="ED34"/>
  <c r="DT34"/>
  <c r="DS34" s="1"/>
  <c r="DG34"/>
  <c r="CW34"/>
  <c r="BS34"/>
  <c r="BI34"/>
  <c r="AZ34"/>
  <c r="AP34"/>
  <c r="AC34"/>
  <c r="S34"/>
  <c r="GT33"/>
  <c r="FI33"/>
  <c r="FH33"/>
  <c r="FG33"/>
  <c r="FF33"/>
  <c r="EW33"/>
  <c r="EM33"/>
  <c r="ED33"/>
  <c r="DT33"/>
  <c r="DG33"/>
  <c r="CW33"/>
  <c r="BS33"/>
  <c r="BI33"/>
  <c r="AZ33"/>
  <c r="AP33"/>
  <c r="AC33"/>
  <c r="S33"/>
  <c r="GT32"/>
  <c r="FI32"/>
  <c r="FH32"/>
  <c r="FG32"/>
  <c r="FF32"/>
  <c r="EW32"/>
  <c r="EM32"/>
  <c r="ED32"/>
  <c r="DT32"/>
  <c r="DG32"/>
  <c r="CW32"/>
  <c r="BS32"/>
  <c r="BI32"/>
  <c r="AZ32"/>
  <c r="AP32"/>
  <c r="AC32"/>
  <c r="S32"/>
  <c r="GT31"/>
  <c r="FI31"/>
  <c r="FH31"/>
  <c r="FG31"/>
  <c r="FF31"/>
  <c r="EW31"/>
  <c r="EM31"/>
  <c r="ED31"/>
  <c r="DT31"/>
  <c r="DG31"/>
  <c r="CW31"/>
  <c r="BS31"/>
  <c r="BI31"/>
  <c r="AZ31"/>
  <c r="AP31"/>
  <c r="AC31"/>
  <c r="S31"/>
  <c r="GT30"/>
  <c r="FI30"/>
  <c r="FH30"/>
  <c r="FG30"/>
  <c r="FF30"/>
  <c r="EW30"/>
  <c r="EM30"/>
  <c r="ED30"/>
  <c r="DT30"/>
  <c r="DS30" s="1"/>
  <c r="DG30"/>
  <c r="CW30"/>
  <c r="BS30"/>
  <c r="BI30"/>
  <c r="AZ30"/>
  <c r="AP30"/>
  <c r="AC30"/>
  <c r="S30"/>
  <c r="GT29"/>
  <c r="FI29"/>
  <c r="FH29"/>
  <c r="FG29"/>
  <c r="FF29"/>
  <c r="EW29"/>
  <c r="EM29"/>
  <c r="ED29"/>
  <c r="DT29"/>
  <c r="DG29"/>
  <c r="CW29"/>
  <c r="BS29"/>
  <c r="BI29"/>
  <c r="AZ29"/>
  <c r="AP29"/>
  <c r="AC29"/>
  <c r="S29"/>
  <c r="GT28"/>
  <c r="FI28"/>
  <c r="FH28"/>
  <c r="FG28"/>
  <c r="FF28"/>
  <c r="EW28"/>
  <c r="EM28"/>
  <c r="ED28"/>
  <c r="DT28"/>
  <c r="DG28"/>
  <c r="CW28"/>
  <c r="BS28"/>
  <c r="BI28"/>
  <c r="AZ28"/>
  <c r="AP28"/>
  <c r="AC28"/>
  <c r="S28"/>
  <c r="GT27"/>
  <c r="FI27"/>
  <c r="FH27"/>
  <c r="FG27"/>
  <c r="FF27"/>
  <c r="EW27"/>
  <c r="EM27"/>
  <c r="ED27"/>
  <c r="DT27"/>
  <c r="DG27"/>
  <c r="CW27"/>
  <c r="BS27"/>
  <c r="BI27"/>
  <c r="AZ27"/>
  <c r="AP27"/>
  <c r="AC27"/>
  <c r="S27"/>
  <c r="GT26"/>
  <c r="FI26"/>
  <c r="FH26"/>
  <c r="FG26"/>
  <c r="FF26"/>
  <c r="EW26"/>
  <c r="EM26"/>
  <c r="ED26"/>
  <c r="DT26"/>
  <c r="DS26" s="1"/>
  <c r="DG26"/>
  <c r="CW26"/>
  <c r="BS26"/>
  <c r="BI26"/>
  <c r="AZ26"/>
  <c r="AP26"/>
  <c r="AC26"/>
  <c r="S26"/>
  <c r="GT25"/>
  <c r="FI25"/>
  <c r="FH25"/>
  <c r="FG25"/>
  <c r="FF25"/>
  <c r="EW25"/>
  <c r="EM25"/>
  <c r="ED25"/>
  <c r="DT25"/>
  <c r="DG25"/>
  <c r="CW25"/>
  <c r="BS25"/>
  <c r="BI25"/>
  <c r="AZ25"/>
  <c r="AP25"/>
  <c r="AC25"/>
  <c r="S25"/>
  <c r="GT24"/>
  <c r="FI24"/>
  <c r="FH24"/>
  <c r="FG24"/>
  <c r="FF24"/>
  <c r="EW24"/>
  <c r="EM24"/>
  <c r="ED24"/>
  <c r="DT24"/>
  <c r="DG24"/>
  <c r="CW24"/>
  <c r="BS24"/>
  <c r="BI24"/>
  <c r="AZ24"/>
  <c r="AP24"/>
  <c r="AC24"/>
  <c r="S24"/>
  <c r="GT23"/>
  <c r="FI23"/>
  <c r="FH23"/>
  <c r="FG23"/>
  <c r="FF23"/>
  <c r="EW23"/>
  <c r="EM23"/>
  <c r="ED23"/>
  <c r="DT23"/>
  <c r="DG23"/>
  <c r="CW23"/>
  <c r="BS23"/>
  <c r="BI23"/>
  <c r="AZ23"/>
  <c r="AP23"/>
  <c r="AC23"/>
  <c r="S23"/>
  <c r="GT22"/>
  <c r="FI22"/>
  <c r="FH22"/>
  <c r="FG22"/>
  <c r="FF22"/>
  <c r="EW22"/>
  <c r="EM22"/>
  <c r="ED22"/>
  <c r="DT22"/>
  <c r="DS22" s="1"/>
  <c r="DG22"/>
  <c r="CW22"/>
  <c r="BS22"/>
  <c r="BI22"/>
  <c r="AZ22"/>
  <c r="AP22"/>
  <c r="AC22"/>
  <c r="S22"/>
  <c r="GT21"/>
  <c r="FI21"/>
  <c r="FH21"/>
  <c r="FG21"/>
  <c r="FF21"/>
  <c r="EW21"/>
  <c r="EM21"/>
  <c r="ED21"/>
  <c r="DT21"/>
  <c r="DG21"/>
  <c r="CW21"/>
  <c r="BS21"/>
  <c r="BI21"/>
  <c r="AZ21"/>
  <c r="AP21"/>
  <c r="AC21"/>
  <c r="S21"/>
  <c r="GT20"/>
  <c r="FI20"/>
  <c r="FH20"/>
  <c r="FG20"/>
  <c r="FF20"/>
  <c r="EW20"/>
  <c r="EM20"/>
  <c r="ED20"/>
  <c r="DT20"/>
  <c r="DG20"/>
  <c r="CW20"/>
  <c r="BS20"/>
  <c r="BI20"/>
  <c r="AZ20"/>
  <c r="AP20"/>
  <c r="AC20"/>
  <c r="S20"/>
  <c r="GT19"/>
  <c r="FI19"/>
  <c r="FH19"/>
  <c r="FG19"/>
  <c r="FF19"/>
  <c r="EW19"/>
  <c r="EM19"/>
  <c r="ED19"/>
  <c r="DT19"/>
  <c r="DG19"/>
  <c r="CW19"/>
  <c r="BS19"/>
  <c r="BI19"/>
  <c r="AZ19"/>
  <c r="AP19"/>
  <c r="AC19"/>
  <c r="S19"/>
  <c r="GT18"/>
  <c r="FI18"/>
  <c r="FH18"/>
  <c r="FG18"/>
  <c r="FF18"/>
  <c r="EW18"/>
  <c r="EM18"/>
  <c r="ED18"/>
  <c r="DT18"/>
  <c r="DS18" s="1"/>
  <c r="DG18"/>
  <c r="CW18"/>
  <c r="BS18"/>
  <c r="BI18"/>
  <c r="AZ18"/>
  <c r="AP18"/>
  <c r="S18"/>
  <c r="R18" s="1"/>
  <c r="GT17"/>
  <c r="GT14" s="1"/>
  <c r="FI17"/>
  <c r="FH17"/>
  <c r="FH14" s="1"/>
  <c r="FG17"/>
  <c r="FF17"/>
  <c r="EW17"/>
  <c r="EM17"/>
  <c r="ED17"/>
  <c r="DT17"/>
  <c r="DG17"/>
  <c r="CW17"/>
  <c r="BS17"/>
  <c r="BI17"/>
  <c r="AZ17"/>
  <c r="AP17"/>
  <c r="AC17"/>
  <c r="GW16"/>
  <c r="GV16"/>
  <c r="GU16"/>
  <c r="GT16"/>
  <c r="GS16"/>
  <c r="GR16"/>
  <c r="GQ16"/>
  <c r="GP16"/>
  <c r="GO16"/>
  <c r="GN16"/>
  <c r="GM16"/>
  <c r="GL16"/>
  <c r="GK16"/>
  <c r="GJ16"/>
  <c r="GI16"/>
  <c r="GH16"/>
  <c r="GG16"/>
  <c r="GF16"/>
  <c r="GE16"/>
  <c r="GD16"/>
  <c r="GC16"/>
  <c r="GB16"/>
  <c r="GA16"/>
  <c r="FZ16"/>
  <c r="FY16"/>
  <c r="FX16"/>
  <c r="FW16"/>
  <c r="FV16"/>
  <c r="FU16"/>
  <c r="FT16"/>
  <c r="FS16"/>
  <c r="FR16"/>
  <c r="FQ16"/>
  <c r="FP16"/>
  <c r="FO16"/>
  <c r="FN16"/>
  <c r="FM16"/>
  <c r="FL16"/>
  <c r="FK16"/>
  <c r="FJ16"/>
  <c r="FI16"/>
  <c r="FH16"/>
  <c r="FG16"/>
  <c r="FF16"/>
  <c r="FC16"/>
  <c r="FB16"/>
  <c r="FA16"/>
  <c r="EZ16"/>
  <c r="EY16"/>
  <c r="EX16"/>
  <c r="EW16"/>
  <c r="EV16"/>
  <c r="EU16"/>
  <c r="ET16"/>
  <c r="ES16"/>
  <c r="ER16"/>
  <c r="EQ16"/>
  <c r="EP16"/>
  <c r="EO16"/>
  <c r="EN16"/>
  <c r="EM16"/>
  <c r="EL16"/>
  <c r="EI16"/>
  <c r="EH16"/>
  <c r="EG16"/>
  <c r="EF16"/>
  <c r="EE16"/>
  <c r="ED16"/>
  <c r="EC16"/>
  <c r="EB16"/>
  <c r="EA16"/>
  <c r="DZ16"/>
  <c r="DY16"/>
  <c r="DX16"/>
  <c r="DW16"/>
  <c r="DV16"/>
  <c r="DU16"/>
  <c r="DT16"/>
  <c r="DS16"/>
  <c r="DR16"/>
  <c r="DQ16"/>
  <c r="DP16"/>
  <c r="DM16"/>
  <c r="DL16"/>
  <c r="DK16"/>
  <c r="DJ16"/>
  <c r="DI16"/>
  <c r="DH16"/>
  <c r="DG16"/>
  <c r="DF16"/>
  <c r="DE16"/>
  <c r="DD16"/>
  <c r="DC16"/>
  <c r="DB16"/>
  <c r="DA16"/>
  <c r="CZ16"/>
  <c r="CY16"/>
  <c r="CX16"/>
  <c r="CW16"/>
  <c r="CV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K16"/>
  <c r="J16"/>
  <c r="I16"/>
  <c r="H16"/>
  <c r="G16"/>
  <c r="F16"/>
  <c r="E16"/>
  <c r="D16"/>
  <c r="B16"/>
  <c r="GW15"/>
  <c r="GV15"/>
  <c r="GU15"/>
  <c r="GT15"/>
  <c r="GS15"/>
  <c r="GR15"/>
  <c r="GQ15"/>
  <c r="GP15"/>
  <c r="GO15"/>
  <c r="GN15"/>
  <c r="GM15"/>
  <c r="GL15"/>
  <c r="GK15"/>
  <c r="GJ15"/>
  <c r="GI15"/>
  <c r="GH15"/>
  <c r="GG15"/>
  <c r="GF15"/>
  <c r="GE15"/>
  <c r="GD15"/>
  <c r="GC15"/>
  <c r="GB15"/>
  <c r="GA15"/>
  <c r="FZ15"/>
  <c r="FY15"/>
  <c r="FX15"/>
  <c r="FW15"/>
  <c r="FV15"/>
  <c r="FU15"/>
  <c r="FT15"/>
  <c r="FS15"/>
  <c r="FR15"/>
  <c r="FQ15"/>
  <c r="FP15"/>
  <c r="FO15"/>
  <c r="FN15"/>
  <c r="FM15"/>
  <c r="FL15"/>
  <c r="FK15"/>
  <c r="FJ15"/>
  <c r="FI15"/>
  <c r="FH15"/>
  <c r="FG15"/>
  <c r="FF15"/>
  <c r="FC15"/>
  <c r="FB15"/>
  <c r="FA15"/>
  <c r="EZ15"/>
  <c r="EY15"/>
  <c r="EX15"/>
  <c r="EW15"/>
  <c r="EV15"/>
  <c r="EU15"/>
  <c r="ET15"/>
  <c r="ES15"/>
  <c r="ER15"/>
  <c r="EQ15"/>
  <c r="EP15"/>
  <c r="EO15"/>
  <c r="EN15"/>
  <c r="EM15"/>
  <c r="EL15"/>
  <c r="EI15"/>
  <c r="EH15"/>
  <c r="EG15"/>
  <c r="EF15"/>
  <c r="EE15"/>
  <c r="ED15"/>
  <c r="EC15"/>
  <c r="EB15"/>
  <c r="EA15"/>
  <c r="DZ15"/>
  <c r="DY15"/>
  <c r="DX15"/>
  <c r="DW15"/>
  <c r="DV15"/>
  <c r="DU15"/>
  <c r="DT15"/>
  <c r="DS15"/>
  <c r="DR15"/>
  <c r="DQ15"/>
  <c r="DP15"/>
  <c r="DM15"/>
  <c r="DL15"/>
  <c r="DK15"/>
  <c r="DJ15"/>
  <c r="DI15"/>
  <c r="DH15"/>
  <c r="DG15"/>
  <c r="DF15"/>
  <c r="DE15"/>
  <c r="DD15"/>
  <c r="DC15"/>
  <c r="DB15"/>
  <c r="DA15"/>
  <c r="CZ15"/>
  <c r="CY15"/>
  <c r="CX15"/>
  <c r="CW15"/>
  <c r="CV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K15"/>
  <c r="J15"/>
  <c r="I15"/>
  <c r="H15"/>
  <c r="G15"/>
  <c r="F15"/>
  <c r="E15"/>
  <c r="D15"/>
  <c r="B15"/>
  <c r="GW14"/>
  <c r="GW12" s="1"/>
  <c r="GV14"/>
  <c r="GU14"/>
  <c r="GS14"/>
  <c r="GR14"/>
  <c r="GQ14"/>
  <c r="GP14"/>
  <c r="GO14"/>
  <c r="GN14"/>
  <c r="GM14"/>
  <c r="GL14"/>
  <c r="GK14"/>
  <c r="GJ14"/>
  <c r="GI14"/>
  <c r="GH14"/>
  <c r="GG14"/>
  <c r="GF14"/>
  <c r="GE14"/>
  <c r="GD14"/>
  <c r="GC14"/>
  <c r="GB14"/>
  <c r="GA14"/>
  <c r="FZ14"/>
  <c r="FY14"/>
  <c r="FX14"/>
  <c r="FW14"/>
  <c r="FV14"/>
  <c r="FU14"/>
  <c r="FT14"/>
  <c r="FS14"/>
  <c r="FR14"/>
  <c r="FQ14"/>
  <c r="FP14"/>
  <c r="FO14"/>
  <c r="FN14"/>
  <c r="FM14"/>
  <c r="FL14"/>
  <c r="FK14"/>
  <c r="FJ14"/>
  <c r="FC14"/>
  <c r="FB14"/>
  <c r="FA14"/>
  <c r="EZ14"/>
  <c r="EY14"/>
  <c r="EX14"/>
  <c r="EW14"/>
  <c r="EV14"/>
  <c r="EU14"/>
  <c r="ET14"/>
  <c r="ES14"/>
  <c r="ER14"/>
  <c r="EQ14"/>
  <c r="EP14"/>
  <c r="EO14"/>
  <c r="EN14"/>
  <c r="EM14"/>
  <c r="EI14"/>
  <c r="EH14"/>
  <c r="EG14"/>
  <c r="EF14"/>
  <c r="EE14"/>
  <c r="ED14"/>
  <c r="EC14"/>
  <c r="EB14"/>
  <c r="EA14"/>
  <c r="DZ14"/>
  <c r="DY14"/>
  <c r="DX14"/>
  <c r="DW14"/>
  <c r="DV14"/>
  <c r="DU14"/>
  <c r="DR14"/>
  <c r="DQ14"/>
  <c r="DP14"/>
  <c r="DM14"/>
  <c r="DL14"/>
  <c r="DK14"/>
  <c r="DJ14"/>
  <c r="DI14"/>
  <c r="DH14"/>
  <c r="DG14"/>
  <c r="DF14"/>
  <c r="DE14"/>
  <c r="DD14"/>
  <c r="DC14"/>
  <c r="DB14"/>
  <c r="DA14"/>
  <c r="CZ14"/>
  <c r="CY14"/>
  <c r="CX14"/>
  <c r="CW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E14"/>
  <c r="BD14"/>
  <c r="BC14"/>
  <c r="BB14"/>
  <c r="BA14"/>
  <c r="AZ14"/>
  <c r="AY14"/>
  <c r="AX14"/>
  <c r="AW14"/>
  <c r="AV14"/>
  <c r="AU14"/>
  <c r="AT14"/>
  <c r="AS14"/>
  <c r="AR14"/>
  <c r="AQ14"/>
  <c r="AP14"/>
  <c r="AN14"/>
  <c r="AM14"/>
  <c r="AJ14"/>
  <c r="AI14"/>
  <c r="AH14"/>
  <c r="AG14"/>
  <c r="AF14"/>
  <c r="AE14"/>
  <c r="AD14"/>
  <c r="AB14"/>
  <c r="AA14"/>
  <c r="Z14"/>
  <c r="Y14"/>
  <c r="X14"/>
  <c r="W14"/>
  <c r="V14"/>
  <c r="U14"/>
  <c r="T14"/>
  <c r="S14"/>
  <c r="Q14"/>
  <c r="P14"/>
  <c r="O14"/>
  <c r="N14"/>
  <c r="M14"/>
  <c r="K14"/>
  <c r="J14"/>
  <c r="I14"/>
  <c r="H14"/>
  <c r="G14"/>
  <c r="F14"/>
  <c r="E14"/>
  <c r="D14"/>
  <c r="B14"/>
  <c r="GW13"/>
  <c r="GV13"/>
  <c r="GU13"/>
  <c r="GT13"/>
  <c r="GS13"/>
  <c r="GR13"/>
  <c r="GR12" s="1"/>
  <c r="GQ13"/>
  <c r="GQ12" s="1"/>
  <c r="GP13"/>
  <c r="GO13"/>
  <c r="GN13"/>
  <c r="GM13"/>
  <c r="GL13"/>
  <c r="GK13"/>
  <c r="GJ13"/>
  <c r="GI13"/>
  <c r="GH13"/>
  <c r="GG13"/>
  <c r="GF13"/>
  <c r="GE13"/>
  <c r="GD13"/>
  <c r="GC13"/>
  <c r="GB13"/>
  <c r="GA13"/>
  <c r="FZ13"/>
  <c r="FY13"/>
  <c r="FX13"/>
  <c r="FW13"/>
  <c r="FV13"/>
  <c r="FU13"/>
  <c r="FT13"/>
  <c r="FS13"/>
  <c r="FR13"/>
  <c r="FQ13"/>
  <c r="FP13"/>
  <c r="FO13"/>
  <c r="FN13"/>
  <c r="FM13"/>
  <c r="FL13"/>
  <c r="FL12" s="1"/>
  <c r="FK13"/>
  <c r="FJ13"/>
  <c r="FI13"/>
  <c r="FH13"/>
  <c r="FG13"/>
  <c r="FF13"/>
  <c r="FC13"/>
  <c r="FB13"/>
  <c r="FB12" s="1"/>
  <c r="FA13"/>
  <c r="EZ13"/>
  <c r="EY13"/>
  <c r="EY12" s="1"/>
  <c r="EX13"/>
  <c r="EW13"/>
  <c r="EV13"/>
  <c r="EU13"/>
  <c r="ET13"/>
  <c r="ET12" s="1"/>
  <c r="ES13"/>
  <c r="ER13"/>
  <c r="EQ13"/>
  <c r="EP13"/>
  <c r="EO13"/>
  <c r="EN13"/>
  <c r="EM13"/>
  <c r="EM12" s="1"/>
  <c r="EL13"/>
  <c r="EI13"/>
  <c r="EH13"/>
  <c r="EG13"/>
  <c r="EF13"/>
  <c r="EE13"/>
  <c r="ED13"/>
  <c r="EC13"/>
  <c r="EB13"/>
  <c r="EA13"/>
  <c r="DZ13"/>
  <c r="DY13"/>
  <c r="DX13"/>
  <c r="DW13"/>
  <c r="DV13"/>
  <c r="DU13"/>
  <c r="DT13"/>
  <c r="DS13"/>
  <c r="DR13"/>
  <c r="DQ13"/>
  <c r="DP13"/>
  <c r="DM13"/>
  <c r="DL13"/>
  <c r="DK13"/>
  <c r="DJ13"/>
  <c r="DI13"/>
  <c r="DH13"/>
  <c r="DG13"/>
  <c r="DF13"/>
  <c r="DE13"/>
  <c r="DD13"/>
  <c r="DC13"/>
  <c r="DB13"/>
  <c r="DA13"/>
  <c r="CZ13"/>
  <c r="CY13"/>
  <c r="CX13"/>
  <c r="CW13"/>
  <c r="CV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K13"/>
  <c r="J13"/>
  <c r="I13"/>
  <c r="H13"/>
  <c r="G13"/>
  <c r="F13"/>
  <c r="E13"/>
  <c r="D13"/>
  <c r="B13"/>
  <c r="DD12"/>
  <c r="GW11"/>
  <c r="GV11"/>
  <c r="GU11"/>
  <c r="GT11"/>
  <c r="GS11"/>
  <c r="GR11"/>
  <c r="GQ11"/>
  <c r="GP11"/>
  <c r="GO11"/>
  <c r="GN11"/>
  <c r="GM11"/>
  <c r="GL11"/>
  <c r="GK11"/>
  <c r="GJ11"/>
  <c r="GI11"/>
  <c r="GH11"/>
  <c r="GG11"/>
  <c r="GF11"/>
  <c r="GE11"/>
  <c r="GD11"/>
  <c r="GC11"/>
  <c r="GB11"/>
  <c r="GA11"/>
  <c r="FZ11"/>
  <c r="FY11"/>
  <c r="FX11"/>
  <c r="FW11"/>
  <c r="FV11"/>
  <c r="FU11"/>
  <c r="FT11"/>
  <c r="FS11"/>
  <c r="FR11"/>
  <c r="FQ11"/>
  <c r="FP11"/>
  <c r="FO11"/>
  <c r="FN11"/>
  <c r="FM11"/>
  <c r="FL11"/>
  <c r="FK11"/>
  <c r="FJ11"/>
  <c r="FI11"/>
  <c r="FH11"/>
  <c r="FG11"/>
  <c r="FF11"/>
  <c r="FC11"/>
  <c r="FB11"/>
  <c r="FA11"/>
  <c r="EZ11"/>
  <c r="EY11"/>
  <c r="EX11"/>
  <c r="EW11"/>
  <c r="EV11"/>
  <c r="EU11"/>
  <c r="ET11"/>
  <c r="ES11"/>
  <c r="ER11"/>
  <c r="EQ11"/>
  <c r="EP11"/>
  <c r="EO11"/>
  <c r="EN11"/>
  <c r="EM11"/>
  <c r="EL11"/>
  <c r="EI11"/>
  <c r="EH11"/>
  <c r="EG11"/>
  <c r="EF11"/>
  <c r="EE11"/>
  <c r="ED11"/>
  <c r="EC11"/>
  <c r="EB11"/>
  <c r="EA11"/>
  <c r="DZ11"/>
  <c r="DY11"/>
  <c r="DX11"/>
  <c r="DW11"/>
  <c r="DV11"/>
  <c r="DU11"/>
  <c r="DT11"/>
  <c r="DS11"/>
  <c r="DR11"/>
  <c r="DQ11"/>
  <c r="DP11"/>
  <c r="DM11"/>
  <c r="DL11"/>
  <c r="DK11"/>
  <c r="DJ11"/>
  <c r="DI11"/>
  <c r="DH11"/>
  <c r="DG11"/>
  <c r="DF11"/>
  <c r="DE11"/>
  <c r="DD11"/>
  <c r="DC11"/>
  <c r="DB11"/>
  <c r="DA11"/>
  <c r="CZ11"/>
  <c r="CY11"/>
  <c r="CX11"/>
  <c r="CW11"/>
  <c r="CV11"/>
  <c r="BY11"/>
  <c r="BX11"/>
  <c r="BW11"/>
  <c r="BV11"/>
  <c r="BU11"/>
  <c r="BT11"/>
  <c r="BS11"/>
  <c r="BR11"/>
  <c r="BQ11"/>
  <c r="BP11"/>
  <c r="BO11"/>
  <c r="BN11"/>
  <c r="BM11"/>
  <c r="BL11"/>
  <c r="BK11"/>
  <c r="BJ11"/>
  <c r="BI11"/>
  <c r="BH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K11"/>
  <c r="J11"/>
  <c r="I11"/>
  <c r="H11"/>
  <c r="G11"/>
  <c r="F11"/>
  <c r="E11"/>
  <c r="D11"/>
  <c r="B11"/>
  <c r="GW10"/>
  <c r="GV10"/>
  <c r="GU10"/>
  <c r="GT10"/>
  <c r="GS10"/>
  <c r="GR10"/>
  <c r="GQ10"/>
  <c r="GP10"/>
  <c r="GO10"/>
  <c r="GN10"/>
  <c r="GM10"/>
  <c r="GL10"/>
  <c r="GK10"/>
  <c r="GJ10"/>
  <c r="GI10"/>
  <c r="GH10"/>
  <c r="GG10"/>
  <c r="GF10"/>
  <c r="GE10"/>
  <c r="GD10"/>
  <c r="GC10"/>
  <c r="GB10"/>
  <c r="GA10"/>
  <c r="FZ10"/>
  <c r="FY10"/>
  <c r="FX10"/>
  <c r="FW10"/>
  <c r="FV10"/>
  <c r="FU10"/>
  <c r="FT10"/>
  <c r="FS10"/>
  <c r="FR10"/>
  <c r="FQ10"/>
  <c r="FP10"/>
  <c r="FO10"/>
  <c r="FN10"/>
  <c r="FM10"/>
  <c r="FL10"/>
  <c r="FK10"/>
  <c r="FJ10"/>
  <c r="FI10"/>
  <c r="FH10"/>
  <c r="FG10"/>
  <c r="FF10"/>
  <c r="FC10"/>
  <c r="FB10"/>
  <c r="FA10"/>
  <c r="EZ10"/>
  <c r="EY10"/>
  <c r="EX10"/>
  <c r="EW10"/>
  <c r="EV10"/>
  <c r="EU10"/>
  <c r="ET10"/>
  <c r="ES10"/>
  <c r="ER10"/>
  <c r="EQ10"/>
  <c r="EP10"/>
  <c r="EO10"/>
  <c r="EN10"/>
  <c r="EM10"/>
  <c r="EL10"/>
  <c r="EI10"/>
  <c r="EH10"/>
  <c r="EG10"/>
  <c r="EF10"/>
  <c r="EE10"/>
  <c r="ED10"/>
  <c r="EC10"/>
  <c r="EB10"/>
  <c r="EA10"/>
  <c r="DZ10"/>
  <c r="DY10"/>
  <c r="DX10"/>
  <c r="DW10"/>
  <c r="DV10"/>
  <c r="DU10"/>
  <c r="DT10"/>
  <c r="DS10"/>
  <c r="DR10"/>
  <c r="DQ10"/>
  <c r="DP10"/>
  <c r="DM10"/>
  <c r="DL10"/>
  <c r="DK10"/>
  <c r="DJ10"/>
  <c r="DI10"/>
  <c r="DH10"/>
  <c r="DG10"/>
  <c r="DF10"/>
  <c r="DE10"/>
  <c r="DD10"/>
  <c r="DC10"/>
  <c r="DB10"/>
  <c r="DA10"/>
  <c r="CZ10"/>
  <c r="CY10"/>
  <c r="CX10"/>
  <c r="CW10"/>
  <c r="CV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K10"/>
  <c r="J10"/>
  <c r="I10"/>
  <c r="H10"/>
  <c r="G10"/>
  <c r="F10"/>
  <c r="E10"/>
  <c r="D10"/>
  <c r="B10"/>
  <c r="GW9"/>
  <c r="GV9"/>
  <c r="GU9"/>
  <c r="GT9"/>
  <c r="GS9"/>
  <c r="GR9"/>
  <c r="GQ9"/>
  <c r="GP9"/>
  <c r="GO9"/>
  <c r="GN9"/>
  <c r="GM9"/>
  <c r="GL9"/>
  <c r="GK9"/>
  <c r="GJ9"/>
  <c r="GI9"/>
  <c r="GH9"/>
  <c r="GG9"/>
  <c r="GF9"/>
  <c r="GE9"/>
  <c r="GD9"/>
  <c r="GC9"/>
  <c r="GB9"/>
  <c r="GA9"/>
  <c r="FZ9"/>
  <c r="FY9"/>
  <c r="FX9"/>
  <c r="FW9"/>
  <c r="FV9"/>
  <c r="FU9"/>
  <c r="FT9"/>
  <c r="FS9"/>
  <c r="FR9"/>
  <c r="FQ9"/>
  <c r="FP9"/>
  <c r="FO9"/>
  <c r="FN9"/>
  <c r="FM9"/>
  <c r="FL9"/>
  <c r="FK9"/>
  <c r="FJ9"/>
  <c r="FI9"/>
  <c r="FH9"/>
  <c r="FG9"/>
  <c r="FF9"/>
  <c r="FC9"/>
  <c r="FB9"/>
  <c r="FA9"/>
  <c r="EZ9"/>
  <c r="EY9"/>
  <c r="EX9"/>
  <c r="EW9"/>
  <c r="EV9"/>
  <c r="EU9"/>
  <c r="ET9"/>
  <c r="ES9"/>
  <c r="ER9"/>
  <c r="EQ9"/>
  <c r="EP9"/>
  <c r="EO9"/>
  <c r="EN9"/>
  <c r="EM9"/>
  <c r="EL9"/>
  <c r="EI9"/>
  <c r="EH9"/>
  <c r="EG9"/>
  <c r="EF9"/>
  <c r="EE9"/>
  <c r="ED9"/>
  <c r="EC9"/>
  <c r="EB9"/>
  <c r="EA9"/>
  <c r="DZ9"/>
  <c r="DY9"/>
  <c r="DX9"/>
  <c r="DW9"/>
  <c r="DV9"/>
  <c r="DU9"/>
  <c r="DT9"/>
  <c r="DS9"/>
  <c r="DR9"/>
  <c r="DQ9"/>
  <c r="DP9"/>
  <c r="DM9"/>
  <c r="DL9"/>
  <c r="DK9"/>
  <c r="DJ9"/>
  <c r="DI9"/>
  <c r="DH9"/>
  <c r="DG9"/>
  <c r="DF9"/>
  <c r="DE9"/>
  <c r="DD9"/>
  <c r="DC9"/>
  <c r="DB9"/>
  <c r="DA9"/>
  <c r="CZ9"/>
  <c r="CY9"/>
  <c r="CX9"/>
  <c r="CW9"/>
  <c r="CV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K9"/>
  <c r="J9"/>
  <c r="I9"/>
  <c r="H9"/>
  <c r="G9"/>
  <c r="F9"/>
  <c r="E9"/>
  <c r="D9"/>
  <c r="B9"/>
  <c r="GW8"/>
  <c r="GV8"/>
  <c r="GU8"/>
  <c r="GT8"/>
  <c r="GS8"/>
  <c r="GR8"/>
  <c r="GQ8"/>
  <c r="GP8"/>
  <c r="GO8"/>
  <c r="GN8"/>
  <c r="GM8"/>
  <c r="GL8"/>
  <c r="GK8"/>
  <c r="GJ8"/>
  <c r="GI8"/>
  <c r="GH8"/>
  <c r="GG8"/>
  <c r="GF8"/>
  <c r="GE8"/>
  <c r="GD8"/>
  <c r="GC8"/>
  <c r="GB8"/>
  <c r="GA8"/>
  <c r="FZ8"/>
  <c r="FY8"/>
  <c r="FX8"/>
  <c r="FW8"/>
  <c r="FV8"/>
  <c r="FU8"/>
  <c r="FT8"/>
  <c r="FS8"/>
  <c r="FR8"/>
  <c r="FQ8"/>
  <c r="FP8"/>
  <c r="FO8"/>
  <c r="FN8"/>
  <c r="FM8"/>
  <c r="FL8"/>
  <c r="FK8"/>
  <c r="FJ8"/>
  <c r="FI8"/>
  <c r="FH8"/>
  <c r="FG8"/>
  <c r="FF8"/>
  <c r="FC8"/>
  <c r="FB8"/>
  <c r="FA8"/>
  <c r="EZ8"/>
  <c r="EY8"/>
  <c r="EX8"/>
  <c r="EW8"/>
  <c r="EV8"/>
  <c r="EU8"/>
  <c r="ET8"/>
  <c r="ES8"/>
  <c r="ER8"/>
  <c r="EQ8"/>
  <c r="EP8"/>
  <c r="EO8"/>
  <c r="EN8"/>
  <c r="EM8"/>
  <c r="EL8"/>
  <c r="EI8"/>
  <c r="EH8"/>
  <c r="EG8"/>
  <c r="EF8"/>
  <c r="EE8"/>
  <c r="ED8"/>
  <c r="EC8"/>
  <c r="EB8"/>
  <c r="EA8"/>
  <c r="DZ8"/>
  <c r="DY8"/>
  <c r="DX8"/>
  <c r="DW8"/>
  <c r="DV8"/>
  <c r="DU8"/>
  <c r="DT8"/>
  <c r="DS8"/>
  <c r="DR8"/>
  <c r="DQ8"/>
  <c r="DP8"/>
  <c r="DM8"/>
  <c r="DL8"/>
  <c r="DK8"/>
  <c r="DJ8"/>
  <c r="DI8"/>
  <c r="DH8"/>
  <c r="DG8"/>
  <c r="DF8"/>
  <c r="DE8"/>
  <c r="DD8"/>
  <c r="DC8"/>
  <c r="DB8"/>
  <c r="DA8"/>
  <c r="CZ8"/>
  <c r="CY8"/>
  <c r="CX8"/>
  <c r="CW8"/>
  <c r="CV8"/>
  <c r="BY8"/>
  <c r="BX8"/>
  <c r="BW8"/>
  <c r="BV8"/>
  <c r="BU8"/>
  <c r="BT8"/>
  <c r="BS8"/>
  <c r="BR8"/>
  <c r="BQ8"/>
  <c r="BP8"/>
  <c r="BO8"/>
  <c r="BN8"/>
  <c r="BM8"/>
  <c r="BL8"/>
  <c r="BK8"/>
  <c r="BJ8"/>
  <c r="BI8"/>
  <c r="BH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J8"/>
  <c r="AI8"/>
  <c r="AH8"/>
  <c r="AG8"/>
  <c r="AF8"/>
  <c r="AE8"/>
  <c r="AD8"/>
  <c r="AC8"/>
  <c r="AB8"/>
  <c r="AA8"/>
  <c r="Z8"/>
  <c r="Y8"/>
  <c r="X8"/>
  <c r="W8"/>
  <c r="V8"/>
  <c r="U8"/>
  <c r="T8"/>
  <c r="S8"/>
  <c r="Q8"/>
  <c r="P8"/>
  <c r="O8"/>
  <c r="N8"/>
  <c r="M8"/>
  <c r="K8"/>
  <c r="J8"/>
  <c r="I8"/>
  <c r="H8"/>
  <c r="G8"/>
  <c r="F8"/>
  <c r="E8"/>
  <c r="D8"/>
  <c r="B8"/>
  <c r="GV12" l="1"/>
  <c r="GU12"/>
  <c r="FF14"/>
  <c r="FI14"/>
  <c r="FI12" s="1"/>
  <c r="GG12"/>
  <c r="FG14"/>
  <c r="GM12"/>
  <c r="GK12"/>
  <c r="GJ12"/>
  <c r="GI12"/>
  <c r="GE12"/>
  <c r="GC12"/>
  <c r="GB12"/>
  <c r="FT12"/>
  <c r="DS17"/>
  <c r="DT14"/>
  <c r="EC12"/>
  <c r="AC14"/>
  <c r="DU12"/>
  <c r="EQ12"/>
  <c r="EU12"/>
  <c r="FC12"/>
  <c r="FM12"/>
  <c r="FQ12"/>
  <c r="FU12"/>
  <c r="FY12"/>
  <c r="GO12"/>
  <c r="BN12"/>
  <c r="DR12"/>
  <c r="Q6" i="5"/>
  <c r="AK12"/>
  <c r="AK6" s="1"/>
  <c r="T12"/>
  <c r="T6" s="1"/>
  <c r="BQ6" i="3"/>
  <c r="M6" i="5"/>
  <c r="Z6"/>
  <c r="T7" i="9"/>
  <c r="DG12" i="2"/>
  <c r="DK12"/>
  <c r="DQ12"/>
  <c r="DY12"/>
  <c r="EG12"/>
  <c r="AG12" i="5"/>
  <c r="AG6" s="1"/>
  <c r="P12"/>
  <c r="P6" s="1"/>
  <c r="F12" i="9"/>
  <c r="AQ6" i="3"/>
  <c r="BD12" i="2"/>
  <c r="BJ12"/>
  <c r="BR12"/>
  <c r="BV12"/>
  <c r="CZ12"/>
  <c r="DH12"/>
  <c r="DL12"/>
  <c r="DV12"/>
  <c r="DZ12"/>
  <c r="ED12"/>
  <c r="GP12"/>
  <c r="Y12" i="5"/>
  <c r="Y6" s="1"/>
  <c r="H6"/>
  <c r="G12"/>
  <c r="G6" s="1"/>
  <c r="R12" i="9"/>
  <c r="H12"/>
  <c r="I12"/>
  <c r="BD6" i="3"/>
  <c r="AD6"/>
  <c r="I6" i="5"/>
  <c r="AB12"/>
  <c r="AB6" s="1"/>
  <c r="L12"/>
  <c r="L6" s="1"/>
  <c r="B12" i="2"/>
  <c r="G12"/>
  <c r="K12"/>
  <c r="P12"/>
  <c r="T12"/>
  <c r="X12"/>
  <c r="AB12"/>
  <c r="AF12"/>
  <c r="AJ12"/>
  <c r="AP12"/>
  <c r="AT12"/>
  <c r="AX12"/>
  <c r="BB12"/>
  <c r="EP12"/>
  <c r="EX12"/>
  <c r="FP12"/>
  <c r="FX12"/>
  <c r="GF12"/>
  <c r="GN12"/>
  <c r="AO37"/>
  <c r="AL12" i="5"/>
  <c r="AL6" s="1"/>
  <c r="D6"/>
  <c r="DS20" i="2"/>
  <c r="DS24"/>
  <c r="DS28"/>
  <c r="DS32"/>
  <c r="CB89"/>
  <c r="CB81"/>
  <c r="AH12" i="5"/>
  <c r="AH6" s="1"/>
  <c r="FH7" i="2"/>
  <c r="FH12"/>
  <c r="I7" i="9"/>
  <c r="Q7"/>
  <c r="Q12"/>
  <c r="AC12" i="5"/>
  <c r="AC6" s="1"/>
  <c r="K12"/>
  <c r="K6" s="1"/>
  <c r="M7" i="9"/>
  <c r="M12"/>
  <c r="L12"/>
  <c r="U7"/>
  <c r="U12"/>
  <c r="T12"/>
  <c r="T6" s="1"/>
  <c r="E7"/>
  <c r="E12"/>
  <c r="B7"/>
  <c r="B6" s="1"/>
  <c r="D7"/>
  <c r="D12"/>
  <c r="S7"/>
  <c r="G12"/>
  <c r="R7"/>
  <c r="P7"/>
  <c r="P12"/>
  <c r="O7"/>
  <c r="S12"/>
  <c r="N7"/>
  <c r="N12"/>
  <c r="J12"/>
  <c r="L7"/>
  <c r="K7"/>
  <c r="O12"/>
  <c r="J7"/>
  <c r="H7"/>
  <c r="G7"/>
  <c r="K12"/>
  <c r="F7"/>
  <c r="X9" i="3"/>
  <c r="AI12" i="5"/>
  <c r="AI6" s="1"/>
  <c r="DS42" i="2"/>
  <c r="DS46"/>
  <c r="DS50"/>
  <c r="DS54"/>
  <c r="DS58"/>
  <c r="DS62"/>
  <c r="DS66"/>
  <c r="DS70"/>
  <c r="DS74"/>
  <c r="DS78"/>
  <c r="DS82"/>
  <c r="DS86"/>
  <c r="DS90"/>
  <c r="DS94"/>
  <c r="AO21"/>
  <c r="AO25"/>
  <c r="AO29"/>
  <c r="AO33"/>
  <c r="CB51"/>
  <c r="AE12" i="5"/>
  <c r="U12"/>
  <c r="U6" s="1"/>
  <c r="DS36" i="2"/>
  <c r="DS40"/>
  <c r="DS44"/>
  <c r="DS48"/>
  <c r="DS52"/>
  <c r="DS56"/>
  <c r="DS60"/>
  <c r="DS64"/>
  <c r="DS68"/>
  <c r="DS72"/>
  <c r="DS76"/>
  <c r="DS80"/>
  <c r="DS84"/>
  <c r="DS88"/>
  <c r="DS92"/>
  <c r="DS96"/>
  <c r="CH10" i="3"/>
  <c r="BS8"/>
  <c r="X12" i="5"/>
  <c r="X6" s="1"/>
  <c r="AD6"/>
  <c r="AJ12"/>
  <c r="AJ6" s="1"/>
  <c r="R6"/>
  <c r="AE7"/>
  <c r="AE6" s="1"/>
  <c r="AF12"/>
  <c r="AF6" s="1"/>
  <c r="EP16" i="4"/>
  <c r="EL16"/>
  <c r="EH16"/>
  <c r="EF16"/>
  <c r="EP15"/>
  <c r="EL15"/>
  <c r="EH15"/>
  <c r="EF15"/>
  <c r="EP14"/>
  <c r="EL14"/>
  <c r="EH14"/>
  <c r="EF14"/>
  <c r="EP13"/>
  <c r="EL13"/>
  <c r="EH13"/>
  <c r="EF13"/>
  <c r="EP11"/>
  <c r="EL11"/>
  <c r="EH11"/>
  <c r="EF11"/>
  <c r="EP10"/>
  <c r="EL10"/>
  <c r="EH10"/>
  <c r="EF10"/>
  <c r="EP9"/>
  <c r="EL9"/>
  <c r="EH9"/>
  <c r="EF9"/>
  <c r="EP8"/>
  <c r="EL8"/>
  <c r="EH8"/>
  <c r="EF8"/>
  <c r="EB16"/>
  <c r="DX16"/>
  <c r="DT16"/>
  <c r="EB15"/>
  <c r="DX15"/>
  <c r="DT15"/>
  <c r="EB14"/>
  <c r="DX14"/>
  <c r="DT14"/>
  <c r="EB13"/>
  <c r="DX13"/>
  <c r="DT13"/>
  <c r="EB11"/>
  <c r="DX11"/>
  <c r="DT11"/>
  <c r="EB10"/>
  <c r="DX10"/>
  <c r="DT10"/>
  <c r="EB9"/>
  <c r="DX9"/>
  <c r="DT9"/>
  <c r="EB8"/>
  <c r="DX8"/>
  <c r="DT8"/>
  <c r="ES16"/>
  <c r="EO16"/>
  <c r="EM16"/>
  <c r="EK16"/>
  <c r="EG16"/>
  <c r="ES15"/>
  <c r="EO15"/>
  <c r="EM15"/>
  <c r="EK15"/>
  <c r="EG15"/>
  <c r="ES14"/>
  <c r="EO14"/>
  <c r="EM14"/>
  <c r="EK14"/>
  <c r="EG14"/>
  <c r="ES13"/>
  <c r="EO13"/>
  <c r="EM13"/>
  <c r="EK13"/>
  <c r="EG13"/>
  <c r="ES11"/>
  <c r="EO11"/>
  <c r="EM11"/>
  <c r="EK11"/>
  <c r="EG11"/>
  <c r="ES10"/>
  <c r="EO10"/>
  <c r="EM10"/>
  <c r="EK10"/>
  <c r="EG10"/>
  <c r="ES9"/>
  <c r="EO9"/>
  <c r="EM9"/>
  <c r="EK9"/>
  <c r="EG9"/>
  <c r="ES8"/>
  <c r="EO8"/>
  <c r="EM8"/>
  <c r="EK8"/>
  <c r="EG8"/>
  <c r="EC16"/>
  <c r="DY16"/>
  <c r="DU16"/>
  <c r="EC15"/>
  <c r="DY15"/>
  <c r="DU15"/>
  <c r="EC14"/>
  <c r="DY14"/>
  <c r="DU14"/>
  <c r="EC13"/>
  <c r="DY13"/>
  <c r="DU13"/>
  <c r="EC11"/>
  <c r="DY11"/>
  <c r="DU11"/>
  <c r="EC10"/>
  <c r="DY10"/>
  <c r="DU10"/>
  <c r="EC9"/>
  <c r="DY9"/>
  <c r="DU9"/>
  <c r="EC8"/>
  <c r="DY8"/>
  <c r="DU8"/>
  <c r="ER16"/>
  <c r="EN16"/>
  <c r="EJ16"/>
  <c r="ER15"/>
  <c r="EN15"/>
  <c r="EJ15"/>
  <c r="ER14"/>
  <c r="EN14"/>
  <c r="EJ14"/>
  <c r="ER13"/>
  <c r="EN13"/>
  <c r="EJ13"/>
  <c r="ER11"/>
  <c r="EN11"/>
  <c r="EJ11"/>
  <c r="ER10"/>
  <c r="EN10"/>
  <c r="EJ10"/>
  <c r="ER9"/>
  <c r="EN9"/>
  <c r="EJ9"/>
  <c r="ER8"/>
  <c r="EN8"/>
  <c r="EJ8"/>
  <c r="ED16"/>
  <c r="DZ16"/>
  <c r="DV16"/>
  <c r="ED15"/>
  <c r="DZ15"/>
  <c r="DV15"/>
  <c r="ED14"/>
  <c r="DZ14"/>
  <c r="DV14"/>
  <c r="ED13"/>
  <c r="DZ13"/>
  <c r="DV13"/>
  <c r="ED11"/>
  <c r="DZ11"/>
  <c r="DV11"/>
  <c r="ED10"/>
  <c r="DZ10"/>
  <c r="DV10"/>
  <c r="ED9"/>
  <c r="DZ9"/>
  <c r="DV9"/>
  <c r="ED8"/>
  <c r="DZ8"/>
  <c r="DV8"/>
  <c r="EQ16"/>
  <c r="EI16"/>
  <c r="EQ15"/>
  <c r="EI15"/>
  <c r="EQ14"/>
  <c r="EI14"/>
  <c r="EQ13"/>
  <c r="EI13"/>
  <c r="EQ11"/>
  <c r="EI11"/>
  <c r="EQ10"/>
  <c r="EI10"/>
  <c r="EQ9"/>
  <c r="EI9"/>
  <c r="EQ8"/>
  <c r="EI8"/>
  <c r="EE16"/>
  <c r="EA16"/>
  <c r="DW16"/>
  <c r="EE15"/>
  <c r="EA15"/>
  <c r="DW15"/>
  <c r="EE14"/>
  <c r="EA14"/>
  <c r="DW14"/>
  <c r="EE13"/>
  <c r="EA13"/>
  <c r="DW13"/>
  <c r="EE11"/>
  <c r="EA11"/>
  <c r="DW11"/>
  <c r="EE10"/>
  <c r="EA10"/>
  <c r="DW10"/>
  <c r="EE9"/>
  <c r="EA9"/>
  <c r="DW9"/>
  <c r="EE8"/>
  <c r="EA8"/>
  <c r="DW8"/>
  <c r="DP16"/>
  <c r="DL16"/>
  <c r="DH16"/>
  <c r="DP15"/>
  <c r="DL15"/>
  <c r="DH15"/>
  <c r="DP14"/>
  <c r="DL14"/>
  <c r="DH14"/>
  <c r="DP13"/>
  <c r="DL13"/>
  <c r="DH13"/>
  <c r="DS11"/>
  <c r="DO11"/>
  <c r="DK11"/>
  <c r="DS10"/>
  <c r="DO10"/>
  <c r="DK10"/>
  <c r="DS9"/>
  <c r="DO9"/>
  <c r="DK9"/>
  <c r="DS8"/>
  <c r="DO8"/>
  <c r="DK8"/>
  <c r="DQ16"/>
  <c r="DM16"/>
  <c r="DI16"/>
  <c r="DQ15"/>
  <c r="DM15"/>
  <c r="DI15"/>
  <c r="DQ14"/>
  <c r="DM14"/>
  <c r="DI14"/>
  <c r="DQ13"/>
  <c r="DM13"/>
  <c r="DI13"/>
  <c r="DP11"/>
  <c r="DL11"/>
  <c r="DH11"/>
  <c r="DP10"/>
  <c r="DL10"/>
  <c r="DH10"/>
  <c r="DP9"/>
  <c r="DL9"/>
  <c r="DH9"/>
  <c r="DP8"/>
  <c r="DL8"/>
  <c r="DH8"/>
  <c r="DR16"/>
  <c r="DN16"/>
  <c r="DJ16"/>
  <c r="DR15"/>
  <c r="DN15"/>
  <c r="DJ15"/>
  <c r="DR14"/>
  <c r="DN14"/>
  <c r="DJ14"/>
  <c r="DR13"/>
  <c r="DN13"/>
  <c r="DJ13"/>
  <c r="DQ11"/>
  <c r="DM11"/>
  <c r="DI11"/>
  <c r="DQ10"/>
  <c r="DM10"/>
  <c r="DI10"/>
  <c r="DQ9"/>
  <c r="DM9"/>
  <c r="DI9"/>
  <c r="DQ8"/>
  <c r="DM8"/>
  <c r="DI8"/>
  <c r="DS16"/>
  <c r="DO16"/>
  <c r="DK16"/>
  <c r="DS15"/>
  <c r="DO15"/>
  <c r="DK15"/>
  <c r="DS14"/>
  <c r="DO14"/>
  <c r="DK14"/>
  <c r="DS13"/>
  <c r="DO13"/>
  <c r="DK13"/>
  <c r="DR11"/>
  <c r="DN11"/>
  <c r="DJ11"/>
  <c r="DR10"/>
  <c r="DN10"/>
  <c r="DJ10"/>
  <c r="DR9"/>
  <c r="DN9"/>
  <c r="DJ9"/>
  <c r="DR8"/>
  <c r="DN8"/>
  <c r="DJ8"/>
  <c r="AR11"/>
  <c r="BI14"/>
  <c r="AD16"/>
  <c r="AL8"/>
  <c r="AJ10"/>
  <c r="Q16"/>
  <c r="G8"/>
  <c r="T9"/>
  <c r="AD8"/>
  <c r="BD8"/>
  <c r="CD8"/>
  <c r="DG8"/>
  <c r="J10"/>
  <c r="E11"/>
  <c r="N13"/>
  <c r="AI14"/>
  <c r="AU15"/>
  <c r="U8"/>
  <c r="AY8"/>
  <c r="CV8"/>
  <c r="CL9"/>
  <c r="CR11"/>
  <c r="I14"/>
  <c r="D15"/>
  <c r="BQ16"/>
  <c r="O8"/>
  <c r="AQ8"/>
  <c r="BQ8"/>
  <c r="CQ8"/>
  <c r="BL9"/>
  <c r="BJ10"/>
  <c r="BR11"/>
  <c r="CK13"/>
  <c r="CI14"/>
  <c r="D8"/>
  <c r="L8"/>
  <c r="T8"/>
  <c r="AC8"/>
  <c r="AK8"/>
  <c r="AP8"/>
  <c r="AX8"/>
  <c r="BC8"/>
  <c r="BK8"/>
  <c r="BP8"/>
  <c r="CC8"/>
  <c r="CP8"/>
  <c r="DD8"/>
  <c r="O9"/>
  <c r="AK9"/>
  <c r="BK9"/>
  <c r="F10"/>
  <c r="AF10"/>
  <c r="BF10"/>
  <c r="CF10"/>
  <c r="DF10"/>
  <c r="AN11"/>
  <c r="BN11"/>
  <c r="CN11"/>
  <c r="J13"/>
  <c r="AJ13"/>
  <c r="BJ13"/>
  <c r="E14"/>
  <c r="AE14"/>
  <c r="BE14"/>
  <c r="CE14"/>
  <c r="DE14"/>
  <c r="AP15"/>
  <c r="B8"/>
  <c r="K8"/>
  <c r="Q8"/>
  <c r="Y8"/>
  <c r="AH8"/>
  <c r="AU8"/>
  <c r="AZ8"/>
  <c r="BH8"/>
  <c r="BM8"/>
  <c r="BU8"/>
  <c r="BZ8"/>
  <c r="CH8"/>
  <c r="CM8"/>
  <c r="CU8"/>
  <c r="CZ8"/>
  <c r="J9"/>
  <c r="AB9"/>
  <c r="BY9"/>
  <c r="CY9"/>
  <c r="W10"/>
  <c r="AW10"/>
  <c r="BW10"/>
  <c r="AE11"/>
  <c r="BE11"/>
  <c r="CE11"/>
  <c r="DE11"/>
  <c r="AA13"/>
  <c r="BX13"/>
  <c r="CX13"/>
  <c r="V14"/>
  <c r="AV14"/>
  <c r="BV14"/>
  <c r="AD15"/>
  <c r="CD16"/>
  <c r="H8"/>
  <c r="P8"/>
  <c r="X8"/>
  <c r="AG8"/>
  <c r="AT8"/>
  <c r="BG8"/>
  <c r="BL8"/>
  <c r="BT8"/>
  <c r="BY8"/>
  <c r="CG8"/>
  <c r="CL8"/>
  <c r="CT8"/>
  <c r="CY8"/>
  <c r="G9"/>
  <c r="W9"/>
  <c r="AX9"/>
  <c r="S10"/>
  <c r="AS10"/>
  <c r="BS10"/>
  <c r="CS10"/>
  <c r="R11"/>
  <c r="BA11"/>
  <c r="CA11"/>
  <c r="DA11"/>
  <c r="W13"/>
  <c r="AW13"/>
  <c r="BW13"/>
  <c r="R14"/>
  <c r="AR14"/>
  <c r="BR14"/>
  <c r="CR14"/>
  <c r="Q15"/>
  <c r="CV16"/>
  <c r="AY16"/>
  <c r="AL16"/>
  <c r="Y16"/>
  <c r="L16"/>
  <c r="DD15"/>
  <c r="CQ15"/>
  <c r="CD15"/>
  <c r="BQ15"/>
  <c r="BD15"/>
  <c r="AX15"/>
  <c r="AR15"/>
  <c r="AK15"/>
  <c r="AF15"/>
  <c r="AB15"/>
  <c r="AA15"/>
  <c r="W15"/>
  <c r="S15"/>
  <c r="N15"/>
  <c r="J15"/>
  <c r="F15"/>
  <c r="DG14"/>
  <c r="DC14"/>
  <c r="CY14"/>
  <c r="CT14"/>
  <c r="CP14"/>
  <c r="CL14"/>
  <c r="CG14"/>
  <c r="CC14"/>
  <c r="BY14"/>
  <c r="BT14"/>
  <c r="BP14"/>
  <c r="BL14"/>
  <c r="BK14"/>
  <c r="BG14"/>
  <c r="BC14"/>
  <c r="AX14"/>
  <c r="AT14"/>
  <c r="AP14"/>
  <c r="AK14"/>
  <c r="AG14"/>
  <c r="AC14"/>
  <c r="X14"/>
  <c r="T14"/>
  <c r="P14"/>
  <c r="O14"/>
  <c r="K14"/>
  <c r="G14"/>
  <c r="B14"/>
  <c r="DD13"/>
  <c r="CZ13"/>
  <c r="CV13"/>
  <c r="CU13"/>
  <c r="CQ13"/>
  <c r="CM13"/>
  <c r="CH13"/>
  <c r="CD13"/>
  <c r="BZ13"/>
  <c r="BU13"/>
  <c r="BQ13"/>
  <c r="BM13"/>
  <c r="BH13"/>
  <c r="BD13"/>
  <c r="AZ13"/>
  <c r="AY13"/>
  <c r="AU13"/>
  <c r="AQ13"/>
  <c r="AL13"/>
  <c r="AH13"/>
  <c r="AD13"/>
  <c r="Y13"/>
  <c r="U13"/>
  <c r="Q13"/>
  <c r="L13"/>
  <c r="H13"/>
  <c r="D13"/>
  <c r="DG11"/>
  <c r="DC11"/>
  <c r="CY11"/>
  <c r="CT11"/>
  <c r="CP11"/>
  <c r="CL11"/>
  <c r="CG11"/>
  <c r="CC11"/>
  <c r="BY11"/>
  <c r="BT11"/>
  <c r="BP11"/>
  <c r="BL11"/>
  <c r="BK11"/>
  <c r="BG11"/>
  <c r="BC11"/>
  <c r="AX11"/>
  <c r="AT11"/>
  <c r="AP11"/>
  <c r="AK11"/>
  <c r="AG11"/>
  <c r="AC11"/>
  <c r="X11"/>
  <c r="T11"/>
  <c r="P11"/>
  <c r="O11"/>
  <c r="K11"/>
  <c r="G11"/>
  <c r="B11"/>
  <c r="DD10"/>
  <c r="CZ10"/>
  <c r="CV10"/>
  <c r="CU10"/>
  <c r="CQ10"/>
  <c r="CM10"/>
  <c r="CH10"/>
  <c r="CD10"/>
  <c r="BZ10"/>
  <c r="BU10"/>
  <c r="BQ10"/>
  <c r="BM10"/>
  <c r="BH10"/>
  <c r="BD10"/>
  <c r="AZ10"/>
  <c r="AY10"/>
  <c r="AU10"/>
  <c r="AQ10"/>
  <c r="AL10"/>
  <c r="AH10"/>
  <c r="AD10"/>
  <c r="Y10"/>
  <c r="U10"/>
  <c r="Q10"/>
  <c r="L10"/>
  <c r="H10"/>
  <c r="D10"/>
  <c r="DE9"/>
  <c r="DA9"/>
  <c r="CW9"/>
  <c r="CR9"/>
  <c r="CN9"/>
  <c r="CJ9"/>
  <c r="CI9"/>
  <c r="CE9"/>
  <c r="CA9"/>
  <c r="BV9"/>
  <c r="BR9"/>
  <c r="BN9"/>
  <c r="BI9"/>
  <c r="BE9"/>
  <c r="BA9"/>
  <c r="AV9"/>
  <c r="AR9"/>
  <c r="AN9"/>
  <c r="AM9"/>
  <c r="AI9"/>
  <c r="AE9"/>
  <c r="Z9"/>
  <c r="V9"/>
  <c r="R9"/>
  <c r="M9"/>
  <c r="I9"/>
  <c r="E9"/>
  <c r="DF8"/>
  <c r="CZ16"/>
  <c r="CM16"/>
  <c r="BZ16"/>
  <c r="BM16"/>
  <c r="AZ16"/>
  <c r="B16"/>
  <c r="CU15"/>
  <c r="CH15"/>
  <c r="BU15"/>
  <c r="BH15"/>
  <c r="AY15"/>
  <c r="AT15"/>
  <c r="AN15"/>
  <c r="AL15"/>
  <c r="AG15"/>
  <c r="AC15"/>
  <c r="X15"/>
  <c r="T15"/>
  <c r="P15"/>
  <c r="O15"/>
  <c r="K15"/>
  <c r="G15"/>
  <c r="B15"/>
  <c r="DD14"/>
  <c r="CZ14"/>
  <c r="CV14"/>
  <c r="CU14"/>
  <c r="CQ14"/>
  <c r="CM14"/>
  <c r="CH14"/>
  <c r="CD14"/>
  <c r="BZ14"/>
  <c r="BU14"/>
  <c r="BQ14"/>
  <c r="BM14"/>
  <c r="BH14"/>
  <c r="BD14"/>
  <c r="AZ14"/>
  <c r="AY14"/>
  <c r="AU14"/>
  <c r="AQ14"/>
  <c r="AL14"/>
  <c r="AH14"/>
  <c r="AD14"/>
  <c r="Y14"/>
  <c r="U14"/>
  <c r="Q14"/>
  <c r="L14"/>
  <c r="H14"/>
  <c r="D14"/>
  <c r="DE13"/>
  <c r="DA13"/>
  <c r="CW13"/>
  <c r="CR13"/>
  <c r="CN13"/>
  <c r="CJ13"/>
  <c r="CI13"/>
  <c r="CE13"/>
  <c r="CA13"/>
  <c r="BV13"/>
  <c r="BR13"/>
  <c r="BN13"/>
  <c r="BI13"/>
  <c r="BE13"/>
  <c r="BA13"/>
  <c r="AV13"/>
  <c r="AR13"/>
  <c r="AN13"/>
  <c r="AM13"/>
  <c r="AI13"/>
  <c r="AE13"/>
  <c r="Z13"/>
  <c r="V13"/>
  <c r="R13"/>
  <c r="M13"/>
  <c r="I13"/>
  <c r="E13"/>
  <c r="DD11"/>
  <c r="CZ11"/>
  <c r="CV11"/>
  <c r="CU11"/>
  <c r="CQ11"/>
  <c r="CM11"/>
  <c r="CH11"/>
  <c r="CD11"/>
  <c r="BZ11"/>
  <c r="BU11"/>
  <c r="BQ11"/>
  <c r="BM11"/>
  <c r="BH11"/>
  <c r="BD11"/>
  <c r="AZ11"/>
  <c r="AY11"/>
  <c r="AU11"/>
  <c r="AQ11"/>
  <c r="AL11"/>
  <c r="AH11"/>
  <c r="AD11"/>
  <c r="Y11"/>
  <c r="U11"/>
  <c r="Q11"/>
  <c r="L11"/>
  <c r="H11"/>
  <c r="D11"/>
  <c r="DE10"/>
  <c r="DA10"/>
  <c r="CW10"/>
  <c r="CR10"/>
  <c r="CN10"/>
  <c r="CJ10"/>
  <c r="CI10"/>
  <c r="CE10"/>
  <c r="CA10"/>
  <c r="BV10"/>
  <c r="BR10"/>
  <c r="BN10"/>
  <c r="BI10"/>
  <c r="BE10"/>
  <c r="BA10"/>
  <c r="AV10"/>
  <c r="AR10"/>
  <c r="AN10"/>
  <c r="AM10"/>
  <c r="AI10"/>
  <c r="AE10"/>
  <c r="Z10"/>
  <c r="V10"/>
  <c r="R10"/>
  <c r="M10"/>
  <c r="I10"/>
  <c r="E10"/>
  <c r="DF9"/>
  <c r="DB9"/>
  <c r="CX9"/>
  <c r="CS9"/>
  <c r="CO9"/>
  <c r="CK9"/>
  <c r="CF9"/>
  <c r="CB9"/>
  <c r="BX9"/>
  <c r="BW9"/>
  <c r="BS9"/>
  <c r="BO9"/>
  <c r="BJ9"/>
  <c r="BF9"/>
  <c r="BB9"/>
  <c r="AW9"/>
  <c r="AS9"/>
  <c r="AO9"/>
  <c r="AJ9"/>
  <c r="AF9"/>
  <c r="CU16"/>
  <c r="CH16"/>
  <c r="BU16"/>
  <c r="BH16"/>
  <c r="AU16"/>
  <c r="AH16"/>
  <c r="U16"/>
  <c r="H16"/>
  <c r="CZ15"/>
  <c r="CM15"/>
  <c r="BZ15"/>
  <c r="BM15"/>
  <c r="AZ15"/>
  <c r="AV15"/>
  <c r="AQ15"/>
  <c r="AI15"/>
  <c r="AE15"/>
  <c r="Z15"/>
  <c r="V15"/>
  <c r="R15"/>
  <c r="M15"/>
  <c r="I15"/>
  <c r="E15"/>
  <c r="DF14"/>
  <c r="DB14"/>
  <c r="CX14"/>
  <c r="CS14"/>
  <c r="CO14"/>
  <c r="CK14"/>
  <c r="CF14"/>
  <c r="CB14"/>
  <c r="BX14"/>
  <c r="BW14"/>
  <c r="BS14"/>
  <c r="BO14"/>
  <c r="BJ14"/>
  <c r="BF14"/>
  <c r="BB14"/>
  <c r="AW14"/>
  <c r="AS14"/>
  <c r="AO14"/>
  <c r="AJ14"/>
  <c r="AF14"/>
  <c r="AB14"/>
  <c r="AA14"/>
  <c r="W14"/>
  <c r="S14"/>
  <c r="N14"/>
  <c r="J14"/>
  <c r="F14"/>
  <c r="DG13"/>
  <c r="DC13"/>
  <c r="CY13"/>
  <c r="CT13"/>
  <c r="CP13"/>
  <c r="CL13"/>
  <c r="CG13"/>
  <c r="CC13"/>
  <c r="BY13"/>
  <c r="BT13"/>
  <c r="BP13"/>
  <c r="BL13"/>
  <c r="BK13"/>
  <c r="BG13"/>
  <c r="BC13"/>
  <c r="AX13"/>
  <c r="AT13"/>
  <c r="AP13"/>
  <c r="AK13"/>
  <c r="AG13"/>
  <c r="AC13"/>
  <c r="X13"/>
  <c r="T13"/>
  <c r="P13"/>
  <c r="O13"/>
  <c r="K13"/>
  <c r="G13"/>
  <c r="B13"/>
  <c r="DF11"/>
  <c r="DB11"/>
  <c r="CX11"/>
  <c r="CS11"/>
  <c r="CO11"/>
  <c r="CK11"/>
  <c r="CF11"/>
  <c r="CB11"/>
  <c r="BX11"/>
  <c r="BW11"/>
  <c r="BS11"/>
  <c r="BO11"/>
  <c r="BJ11"/>
  <c r="BF11"/>
  <c r="BB11"/>
  <c r="AW11"/>
  <c r="AS11"/>
  <c r="AO11"/>
  <c r="AJ11"/>
  <c r="AF11"/>
  <c r="AB11"/>
  <c r="AA11"/>
  <c r="W11"/>
  <c r="S11"/>
  <c r="N11"/>
  <c r="J11"/>
  <c r="F11"/>
  <c r="DG10"/>
  <c r="DC10"/>
  <c r="CY10"/>
  <c r="CT10"/>
  <c r="CP10"/>
  <c r="CL10"/>
  <c r="CG10"/>
  <c r="CC10"/>
  <c r="BY10"/>
  <c r="BT10"/>
  <c r="BP10"/>
  <c r="BL10"/>
  <c r="BK10"/>
  <c r="BG10"/>
  <c r="BC10"/>
  <c r="AX10"/>
  <c r="AT10"/>
  <c r="AP10"/>
  <c r="AK10"/>
  <c r="AG10"/>
  <c r="AC10"/>
  <c r="X10"/>
  <c r="T10"/>
  <c r="P10"/>
  <c r="O10"/>
  <c r="K10"/>
  <c r="G10"/>
  <c r="B10"/>
  <c r="DD9"/>
  <c r="CZ9"/>
  <c r="CV9"/>
  <c r="CU9"/>
  <c r="CQ9"/>
  <c r="CM9"/>
  <c r="CH9"/>
  <c r="CD9"/>
  <c r="BZ9"/>
  <c r="BU9"/>
  <c r="BQ9"/>
  <c r="BM9"/>
  <c r="BH9"/>
  <c r="BD9"/>
  <c r="AZ9"/>
  <c r="AY9"/>
  <c r="AU9"/>
  <c r="AQ9"/>
  <c r="AL9"/>
  <c r="AH9"/>
  <c r="AD9"/>
  <c r="Y9"/>
  <c r="U9"/>
  <c r="Q9"/>
  <c r="L9"/>
  <c r="H9"/>
  <c r="D9"/>
  <c r="DE8"/>
  <c r="DA8"/>
  <c r="J8"/>
  <c r="W8"/>
  <c r="AB8"/>
  <c r="AJ8"/>
  <c r="AO8"/>
  <c r="AW8"/>
  <c r="BB8"/>
  <c r="BJ8"/>
  <c r="BO8"/>
  <c r="BW8"/>
  <c r="CB8"/>
  <c r="CO8"/>
  <c r="DC8"/>
  <c r="N9"/>
  <c r="AA9"/>
  <c r="AT9"/>
  <c r="BT9"/>
  <c r="CT9"/>
  <c r="AO10"/>
  <c r="BO10"/>
  <c r="CO10"/>
  <c r="M11"/>
  <c r="AM11"/>
  <c r="CW11"/>
  <c r="S13"/>
  <c r="AS13"/>
  <c r="CF13"/>
  <c r="AN14"/>
  <c r="BN14"/>
  <c r="CN14"/>
  <c r="Y15"/>
  <c r="DD16"/>
  <c r="F8"/>
  <c r="N8"/>
  <c r="S8"/>
  <c r="AA8"/>
  <c r="AF8"/>
  <c r="AS8"/>
  <c r="BF8"/>
  <c r="BS8"/>
  <c r="BX8"/>
  <c r="CF8"/>
  <c r="CK8"/>
  <c r="CS8"/>
  <c r="CX8"/>
  <c r="F9"/>
  <c r="S9"/>
  <c r="AG9"/>
  <c r="BG9"/>
  <c r="CG9"/>
  <c r="DG9"/>
  <c r="AB10"/>
  <c r="BB10"/>
  <c r="CB10"/>
  <c r="DB10"/>
  <c r="Z11"/>
  <c r="CJ11"/>
  <c r="F13"/>
  <c r="AF13"/>
  <c r="BF13"/>
  <c r="BS13"/>
  <c r="CS13"/>
  <c r="DF13"/>
  <c r="BA14"/>
  <c r="CA14"/>
  <c r="DA14"/>
  <c r="L15"/>
  <c r="AM15"/>
  <c r="D16"/>
  <c r="BD16"/>
  <c r="E8"/>
  <c r="I8"/>
  <c r="M8"/>
  <c r="R8"/>
  <c r="V8"/>
  <c r="Z8"/>
  <c r="AE8"/>
  <c r="AI8"/>
  <c r="AM8"/>
  <c r="AN8"/>
  <c r="AR8"/>
  <c r="AV8"/>
  <c r="BA8"/>
  <c r="BE8"/>
  <c r="BI8"/>
  <c r="BN8"/>
  <c r="BR8"/>
  <c r="BV8"/>
  <c r="CA8"/>
  <c r="CE8"/>
  <c r="CI8"/>
  <c r="CJ8"/>
  <c r="CN8"/>
  <c r="CR8"/>
  <c r="CW8"/>
  <c r="DB8"/>
  <c r="B9"/>
  <c r="K9"/>
  <c r="P9"/>
  <c r="X9"/>
  <c r="AC9"/>
  <c r="AP9"/>
  <c r="BC9"/>
  <c r="BP9"/>
  <c r="CC9"/>
  <c r="CP9"/>
  <c r="DC9"/>
  <c r="N10"/>
  <c r="AA10"/>
  <c r="BX10"/>
  <c r="CK10"/>
  <c r="CX10"/>
  <c r="I11"/>
  <c r="V11"/>
  <c r="AI11"/>
  <c r="AV11"/>
  <c r="BI11"/>
  <c r="BV11"/>
  <c r="CI11"/>
  <c r="AB13"/>
  <c r="AO13"/>
  <c r="BB13"/>
  <c r="BO13"/>
  <c r="CB13"/>
  <c r="CO13"/>
  <c r="DB13"/>
  <c r="M14"/>
  <c r="Z14"/>
  <c r="AM14"/>
  <c r="CJ14"/>
  <c r="CW14"/>
  <c r="H15"/>
  <c r="U15"/>
  <c r="AH15"/>
  <c r="CV15"/>
  <c r="AQ16"/>
  <c r="CQ16"/>
  <c r="DE16"/>
  <c r="BC15"/>
  <c r="BG15"/>
  <c r="BK15"/>
  <c r="BL15"/>
  <c r="BP15"/>
  <c r="BT15"/>
  <c r="BY15"/>
  <c r="CC15"/>
  <c r="CG15"/>
  <c r="CL15"/>
  <c r="CP15"/>
  <c r="CT15"/>
  <c r="CY15"/>
  <c r="DC15"/>
  <c r="DG15"/>
  <c r="G16"/>
  <c r="K16"/>
  <c r="O16"/>
  <c r="P16"/>
  <c r="T16"/>
  <c r="X16"/>
  <c r="AC16"/>
  <c r="AG16"/>
  <c r="AK16"/>
  <c r="AP16"/>
  <c r="AT16"/>
  <c r="AX16"/>
  <c r="BC16"/>
  <c r="BG16"/>
  <c r="BK16"/>
  <c r="BL16"/>
  <c r="BP16"/>
  <c r="BT16"/>
  <c r="BY16"/>
  <c r="CC16"/>
  <c r="CG16"/>
  <c r="CL16"/>
  <c r="CP16"/>
  <c r="CT16"/>
  <c r="CY16"/>
  <c r="DC16"/>
  <c r="DG16"/>
  <c r="AJ15"/>
  <c r="AO15"/>
  <c r="AS15"/>
  <c r="AW15"/>
  <c r="BB15"/>
  <c r="BF15"/>
  <c r="BJ15"/>
  <c r="BO15"/>
  <c r="BS15"/>
  <c r="BW15"/>
  <c r="BX15"/>
  <c r="CB15"/>
  <c r="CF15"/>
  <c r="CK15"/>
  <c r="CO15"/>
  <c r="CS15"/>
  <c r="CX15"/>
  <c r="DB15"/>
  <c r="DF15"/>
  <c r="F16"/>
  <c r="J16"/>
  <c r="N16"/>
  <c r="S16"/>
  <c r="W16"/>
  <c r="AA16"/>
  <c r="AB16"/>
  <c r="AF16"/>
  <c r="AJ16"/>
  <c r="AO16"/>
  <c r="AS16"/>
  <c r="AW16"/>
  <c r="BB16"/>
  <c r="BF16"/>
  <c r="BJ16"/>
  <c r="BO16"/>
  <c r="BS16"/>
  <c r="BW16"/>
  <c r="BX16"/>
  <c r="CB16"/>
  <c r="CF16"/>
  <c r="CK16"/>
  <c r="CO16"/>
  <c r="CS16"/>
  <c r="CX16"/>
  <c r="DB16"/>
  <c r="DF16"/>
  <c r="BA15"/>
  <c r="BE15"/>
  <c r="BI15"/>
  <c r="BN15"/>
  <c r="BR15"/>
  <c r="BV15"/>
  <c r="CA15"/>
  <c r="CE15"/>
  <c r="CI15"/>
  <c r="CJ15"/>
  <c r="CN15"/>
  <c r="CR15"/>
  <c r="CW15"/>
  <c r="DA15"/>
  <c r="DE15"/>
  <c r="E16"/>
  <c r="I16"/>
  <c r="M16"/>
  <c r="R16"/>
  <c r="V16"/>
  <c r="Z16"/>
  <c r="AE16"/>
  <c r="AI16"/>
  <c r="AM16"/>
  <c r="AN16"/>
  <c r="AR16"/>
  <c r="AV16"/>
  <c r="BA16"/>
  <c r="BE16"/>
  <c r="BI16"/>
  <c r="BN16"/>
  <c r="BR16"/>
  <c r="BV16"/>
  <c r="CA16"/>
  <c r="CE16"/>
  <c r="CI16"/>
  <c r="CJ16"/>
  <c r="CN16"/>
  <c r="CR16"/>
  <c r="CW16"/>
  <c r="DA16"/>
  <c r="BW11" i="3"/>
  <c r="Q15"/>
  <c r="CL9"/>
  <c r="AM9"/>
  <c r="BE8"/>
  <c r="G9"/>
  <c r="CE9"/>
  <c r="AX10"/>
  <c r="BI11"/>
  <c r="BC13"/>
  <c r="CI14"/>
  <c r="AC16"/>
  <c r="AB8"/>
  <c r="CP8"/>
  <c r="BB9"/>
  <c r="AI10"/>
  <c r="O11"/>
  <c r="Y13"/>
  <c r="AJ14"/>
  <c r="BT16"/>
  <c r="K8"/>
  <c r="B10"/>
  <c r="U14"/>
  <c r="BX15"/>
  <c r="BM10"/>
  <c r="AT11"/>
  <c r="H13"/>
  <c r="BN14"/>
  <c r="AF15"/>
  <c r="CB14"/>
  <c r="AU15"/>
  <c r="AS16"/>
  <c r="T10"/>
  <c r="CA10"/>
  <c r="AE11"/>
  <c r="AN13"/>
  <c r="CM13"/>
  <c r="AY14"/>
  <c r="BJ15"/>
  <c r="L16"/>
  <c r="CE16"/>
  <c r="G8"/>
  <c r="X8"/>
  <c r="AM8"/>
  <c r="BB8"/>
  <c r="CE8"/>
  <c r="CL8"/>
  <c r="B9"/>
  <c r="T9"/>
  <c r="AI9"/>
  <c r="AX9"/>
  <c r="BM9"/>
  <c r="CA9"/>
  <c r="CH9"/>
  <c r="O10"/>
  <c r="AE10"/>
  <c r="AT10"/>
  <c r="BI10"/>
  <c r="BW10"/>
  <c r="K11"/>
  <c r="AB11"/>
  <c r="BE11"/>
  <c r="BS11"/>
  <c r="CP11"/>
  <c r="D13"/>
  <c r="U13"/>
  <c r="AJ13"/>
  <c r="AY13"/>
  <c r="BN13"/>
  <c r="CB13"/>
  <c r="CI13"/>
  <c r="Q14"/>
  <c r="AF14"/>
  <c r="AU14"/>
  <c r="BJ14"/>
  <c r="BX14"/>
  <c r="L15"/>
  <c r="AC15"/>
  <c r="BF15"/>
  <c r="BT15"/>
  <c r="CQ15"/>
  <c r="H16"/>
  <c r="Y16"/>
  <c r="AN16"/>
  <c r="BM16"/>
  <c r="B8"/>
  <c r="T8"/>
  <c r="AI8"/>
  <c r="AX8"/>
  <c r="BM8"/>
  <c r="CA8"/>
  <c r="CH8"/>
  <c r="O9"/>
  <c r="AE9"/>
  <c r="AT9"/>
  <c r="BI9"/>
  <c r="BW9"/>
  <c r="K10"/>
  <c r="AB10"/>
  <c r="BE10"/>
  <c r="BS10"/>
  <c r="CP10"/>
  <c r="G11"/>
  <c r="X11"/>
  <c r="AM11"/>
  <c r="BB11"/>
  <c r="CE11"/>
  <c r="CL11"/>
  <c r="Q13"/>
  <c r="AF13"/>
  <c r="AU13"/>
  <c r="BJ13"/>
  <c r="BX13"/>
  <c r="L14"/>
  <c r="AC14"/>
  <c r="BF14"/>
  <c r="BT14"/>
  <c r="CQ14"/>
  <c r="H15"/>
  <c r="Y15"/>
  <c r="AN15"/>
  <c r="BC15"/>
  <c r="CM15"/>
  <c r="D16"/>
  <c r="U16"/>
  <c r="AJ16"/>
  <c r="P11"/>
  <c r="O8"/>
  <c r="AE8"/>
  <c r="AT8"/>
  <c r="BI8"/>
  <c r="BW8"/>
  <c r="K9"/>
  <c r="AB9"/>
  <c r="BE9"/>
  <c r="BS9"/>
  <c r="CP9"/>
  <c r="G10"/>
  <c r="X10"/>
  <c r="AM10"/>
  <c r="BB10"/>
  <c r="CE10"/>
  <c r="CL10"/>
  <c r="B11"/>
  <c r="T11"/>
  <c r="AI11"/>
  <c r="AX11"/>
  <c r="BM11"/>
  <c r="CA11"/>
  <c r="CH11"/>
  <c r="L13"/>
  <c r="AC13"/>
  <c r="BF13"/>
  <c r="BT13"/>
  <c r="CQ13"/>
  <c r="H14"/>
  <c r="Y14"/>
  <c r="AN14"/>
  <c r="BC14"/>
  <c r="CM14"/>
  <c r="D15"/>
  <c r="U15"/>
  <c r="AJ15"/>
  <c r="AY15"/>
  <c r="BN15"/>
  <c r="CB15"/>
  <c r="CI15"/>
  <c r="Q16"/>
  <c r="AF16"/>
  <c r="AX16"/>
  <c r="D8"/>
  <c r="H8"/>
  <c r="L8"/>
  <c r="Q8"/>
  <c r="U8"/>
  <c r="Y8"/>
  <c r="AC8"/>
  <c r="AF8"/>
  <c r="AJ8"/>
  <c r="AN8"/>
  <c r="AU8"/>
  <c r="AY8"/>
  <c r="BC8"/>
  <c r="BF8"/>
  <c r="BJ8"/>
  <c r="BN8"/>
  <c r="BT8"/>
  <c r="BX8"/>
  <c r="CB8"/>
  <c r="CI8"/>
  <c r="CM8"/>
  <c r="CQ8"/>
  <c r="D9"/>
  <c r="H9"/>
  <c r="L9"/>
  <c r="Q9"/>
  <c r="U9"/>
  <c r="Y9"/>
  <c r="AC9"/>
  <c r="AF9"/>
  <c r="AJ9"/>
  <c r="AN9"/>
  <c r="AU9"/>
  <c r="AY9"/>
  <c r="BC9"/>
  <c r="BF9"/>
  <c r="BJ9"/>
  <c r="BN9"/>
  <c r="BT9"/>
  <c r="BX9"/>
  <c r="CB9"/>
  <c r="CI9"/>
  <c r="CM9"/>
  <c r="CQ9"/>
  <c r="D10"/>
  <c r="H10"/>
  <c r="L10"/>
  <c r="Q10"/>
  <c r="U10"/>
  <c r="Y10"/>
  <c r="AC10"/>
  <c r="AF10"/>
  <c r="AJ10"/>
  <c r="AN10"/>
  <c r="AU10"/>
  <c r="AY10"/>
  <c r="BC10"/>
  <c r="BF10"/>
  <c r="BJ10"/>
  <c r="BN10"/>
  <c r="BT10"/>
  <c r="BX10"/>
  <c r="CB10"/>
  <c r="CI10"/>
  <c r="CM10"/>
  <c r="CQ10"/>
  <c r="D11"/>
  <c r="H11"/>
  <c r="L11"/>
  <c r="Q11"/>
  <c r="U11"/>
  <c r="Y11"/>
  <c r="AC11"/>
  <c r="AF11"/>
  <c r="AJ11"/>
  <c r="AN11"/>
  <c r="AU11"/>
  <c r="AY11"/>
  <c r="BC11"/>
  <c r="BF11"/>
  <c r="BJ11"/>
  <c r="BN11"/>
  <c r="BT11"/>
  <c r="BX11"/>
  <c r="CB11"/>
  <c r="CI11"/>
  <c r="CM11"/>
  <c r="CQ11"/>
  <c r="E13"/>
  <c r="I13"/>
  <c r="M13"/>
  <c r="R13"/>
  <c r="V13"/>
  <c r="Z13"/>
  <c r="AG13"/>
  <c r="AK13"/>
  <c r="AO13"/>
  <c r="AR13"/>
  <c r="AV13"/>
  <c r="AZ13"/>
  <c r="BG13"/>
  <c r="BK13"/>
  <c r="BO13"/>
  <c r="BU13"/>
  <c r="BY13"/>
  <c r="CC13"/>
  <c r="CF13"/>
  <c r="CJ13"/>
  <c r="CN13"/>
  <c r="CR13"/>
  <c r="E14"/>
  <c r="I14"/>
  <c r="M14"/>
  <c r="R14"/>
  <c r="V14"/>
  <c r="Z14"/>
  <c r="AG14"/>
  <c r="AK14"/>
  <c r="AO14"/>
  <c r="AR14"/>
  <c r="AV14"/>
  <c r="AZ14"/>
  <c r="BG14"/>
  <c r="BK14"/>
  <c r="BO14"/>
  <c r="BU14"/>
  <c r="BY14"/>
  <c r="CC14"/>
  <c r="CF14"/>
  <c r="CJ14"/>
  <c r="CN14"/>
  <c r="CR14"/>
  <c r="E15"/>
  <c r="I15"/>
  <c r="M15"/>
  <c r="R15"/>
  <c r="V15"/>
  <c r="Z15"/>
  <c r="AG15"/>
  <c r="AK15"/>
  <c r="AO15"/>
  <c r="AR15"/>
  <c r="AV15"/>
  <c r="AZ15"/>
  <c r="BG15"/>
  <c r="BK15"/>
  <c r="BO15"/>
  <c r="BU15"/>
  <c r="BY15"/>
  <c r="CC15"/>
  <c r="CF15"/>
  <c r="CJ15"/>
  <c r="CN15"/>
  <c r="CR15"/>
  <c r="E16"/>
  <c r="I16"/>
  <c r="M16"/>
  <c r="R16"/>
  <c r="V16"/>
  <c r="Z16"/>
  <c r="AG16"/>
  <c r="AK16"/>
  <c r="AP16"/>
  <c r="AT16"/>
  <c r="AZ16"/>
  <c r="BG16"/>
  <c r="BN16"/>
  <c r="BU16"/>
  <c r="CH16"/>
  <c r="J8"/>
  <c r="N8"/>
  <c r="S8"/>
  <c r="W8"/>
  <c r="AA8"/>
  <c r="AH8"/>
  <c r="AL8"/>
  <c r="AP8"/>
  <c r="AS8"/>
  <c r="AW8"/>
  <c r="BA8"/>
  <c r="BH8"/>
  <c r="BL8"/>
  <c r="BP8"/>
  <c r="BR8"/>
  <c r="BV8"/>
  <c r="BZ8"/>
  <c r="CD8"/>
  <c r="CG8"/>
  <c r="CK8"/>
  <c r="CO8"/>
  <c r="F9"/>
  <c r="J9"/>
  <c r="N9"/>
  <c r="S9"/>
  <c r="W9"/>
  <c r="AA9"/>
  <c r="AH9"/>
  <c r="AL9"/>
  <c r="AP9"/>
  <c r="AS9"/>
  <c r="AW9"/>
  <c r="BA9"/>
  <c r="BH9"/>
  <c r="BL9"/>
  <c r="BP9"/>
  <c r="BR9"/>
  <c r="BV9"/>
  <c r="BZ9"/>
  <c r="CD9"/>
  <c r="CG9"/>
  <c r="CK9"/>
  <c r="CO9"/>
  <c r="F10"/>
  <c r="J10"/>
  <c r="N10"/>
  <c r="S10"/>
  <c r="W10"/>
  <c r="AA10"/>
  <c r="AH10"/>
  <c r="AL10"/>
  <c r="AP10"/>
  <c r="AS10"/>
  <c r="AW10"/>
  <c r="BA10"/>
  <c r="BH10"/>
  <c r="BL10"/>
  <c r="BP10"/>
  <c r="BR10"/>
  <c r="BV10"/>
  <c r="BZ10"/>
  <c r="CD10"/>
  <c r="CG10"/>
  <c r="CK10"/>
  <c r="CO10"/>
  <c r="F11"/>
  <c r="J11"/>
  <c r="N11"/>
  <c r="S11"/>
  <c r="W11"/>
  <c r="AA11"/>
  <c r="AH11"/>
  <c r="AL11"/>
  <c r="AP11"/>
  <c r="AS11"/>
  <c r="AW11"/>
  <c r="BA11"/>
  <c r="BH11"/>
  <c r="BL11"/>
  <c r="BP11"/>
  <c r="BR11"/>
  <c r="BV11"/>
  <c r="BZ11"/>
  <c r="CD11"/>
  <c r="CG11"/>
  <c r="CK11"/>
  <c r="CO11"/>
  <c r="B13"/>
  <c r="G13"/>
  <c r="K13"/>
  <c r="O13"/>
  <c r="T13"/>
  <c r="X13"/>
  <c r="AB13"/>
  <c r="AE13"/>
  <c r="AI13"/>
  <c r="AM13"/>
  <c r="AT13"/>
  <c r="AX13"/>
  <c r="BB13"/>
  <c r="BE13"/>
  <c r="BI13"/>
  <c r="BM13"/>
  <c r="BS13"/>
  <c r="BW13"/>
  <c r="CA13"/>
  <c r="CE13"/>
  <c r="CH13"/>
  <c r="CL13"/>
  <c r="CP13"/>
  <c r="B14"/>
  <c r="G14"/>
  <c r="K14"/>
  <c r="O14"/>
  <c r="T14"/>
  <c r="X14"/>
  <c r="AB14"/>
  <c r="AE14"/>
  <c r="AI14"/>
  <c r="AM14"/>
  <c r="AT14"/>
  <c r="AX14"/>
  <c r="BB14"/>
  <c r="BE14"/>
  <c r="BI14"/>
  <c r="BM14"/>
  <c r="BS14"/>
  <c r="BW14"/>
  <c r="CA14"/>
  <c r="CE14"/>
  <c r="CH14"/>
  <c r="CL14"/>
  <c r="CP14"/>
  <c r="B15"/>
  <c r="G15"/>
  <c r="K15"/>
  <c r="O15"/>
  <c r="T15"/>
  <c r="X15"/>
  <c r="AB15"/>
  <c r="AE15"/>
  <c r="AI15"/>
  <c r="AM15"/>
  <c r="AT15"/>
  <c r="AX15"/>
  <c r="BB15"/>
  <c r="BE15"/>
  <c r="BI15"/>
  <c r="BM15"/>
  <c r="BS15"/>
  <c r="BW15"/>
  <c r="CA15"/>
  <c r="CE15"/>
  <c r="CH15"/>
  <c r="CL15"/>
  <c r="CP15"/>
  <c r="B16"/>
  <c r="G16"/>
  <c r="K16"/>
  <c r="O16"/>
  <c r="T16"/>
  <c r="X16"/>
  <c r="AB16"/>
  <c r="AE16"/>
  <c r="AI16"/>
  <c r="AM16"/>
  <c r="AW16"/>
  <c r="BI16"/>
  <c r="CB16"/>
  <c r="E8"/>
  <c r="I8"/>
  <c r="M8"/>
  <c r="R8"/>
  <c r="V8"/>
  <c r="Z8"/>
  <c r="AG8"/>
  <c r="AK8"/>
  <c r="AO8"/>
  <c r="AR8"/>
  <c r="AV8"/>
  <c r="AZ8"/>
  <c r="BG8"/>
  <c r="BK8"/>
  <c r="BO8"/>
  <c r="BU8"/>
  <c r="BY8"/>
  <c r="CC8"/>
  <c r="CF8"/>
  <c r="CJ8"/>
  <c r="CN8"/>
  <c r="CR8"/>
  <c r="E9"/>
  <c r="I9"/>
  <c r="M9"/>
  <c r="R9"/>
  <c r="V9"/>
  <c r="Z9"/>
  <c r="AG9"/>
  <c r="AK9"/>
  <c r="AO9"/>
  <c r="AR9"/>
  <c r="AV9"/>
  <c r="AZ9"/>
  <c r="BG9"/>
  <c r="BK9"/>
  <c r="BO9"/>
  <c r="BU9"/>
  <c r="BY9"/>
  <c r="CC9"/>
  <c r="CF9"/>
  <c r="CJ9"/>
  <c r="CN9"/>
  <c r="CR9"/>
  <c r="E10"/>
  <c r="I10"/>
  <c r="M10"/>
  <c r="R10"/>
  <c r="V10"/>
  <c r="Z10"/>
  <c r="AG10"/>
  <c r="AK10"/>
  <c r="AO10"/>
  <c r="AR10"/>
  <c r="AV10"/>
  <c r="AZ10"/>
  <c r="BG10"/>
  <c r="BK10"/>
  <c r="BO10"/>
  <c r="BU10"/>
  <c r="BY10"/>
  <c r="CC10"/>
  <c r="CF10"/>
  <c r="CJ10"/>
  <c r="CN10"/>
  <c r="CR10"/>
  <c r="E11"/>
  <c r="I11"/>
  <c r="M11"/>
  <c r="R11"/>
  <c r="V11"/>
  <c r="Z11"/>
  <c r="AG11"/>
  <c r="AK11"/>
  <c r="AO11"/>
  <c r="AR11"/>
  <c r="AV11"/>
  <c r="AZ11"/>
  <c r="BG11"/>
  <c r="BK11"/>
  <c r="BO11"/>
  <c r="BU11"/>
  <c r="BY11"/>
  <c r="CC11"/>
  <c r="CF11"/>
  <c r="CJ11"/>
  <c r="CN11"/>
  <c r="CR11"/>
  <c r="F13"/>
  <c r="J13"/>
  <c r="N13"/>
  <c r="S13"/>
  <c r="W13"/>
  <c r="AA13"/>
  <c r="AH13"/>
  <c r="AL13"/>
  <c r="AP13"/>
  <c r="AS13"/>
  <c r="AW13"/>
  <c r="BA13"/>
  <c r="BH13"/>
  <c r="BL13"/>
  <c r="BP13"/>
  <c r="BR13"/>
  <c r="BV13"/>
  <c r="BZ13"/>
  <c r="CD13"/>
  <c r="CG13"/>
  <c r="CK13"/>
  <c r="CO13"/>
  <c r="F14"/>
  <c r="J14"/>
  <c r="N14"/>
  <c r="S14"/>
  <c r="W14"/>
  <c r="AA14"/>
  <c r="AH14"/>
  <c r="AL14"/>
  <c r="AP14"/>
  <c r="AS14"/>
  <c r="AW14"/>
  <c r="BA14"/>
  <c r="BH14"/>
  <c r="BL14"/>
  <c r="BP14"/>
  <c r="BR14"/>
  <c r="BV14"/>
  <c r="BZ14"/>
  <c r="CD14"/>
  <c r="CG14"/>
  <c r="CK14"/>
  <c r="CO14"/>
  <c r="F15"/>
  <c r="J15"/>
  <c r="N15"/>
  <c r="S15"/>
  <c r="W15"/>
  <c r="AA15"/>
  <c r="AH15"/>
  <c r="AL15"/>
  <c r="AP15"/>
  <c r="AS15"/>
  <c r="AW15"/>
  <c r="BA15"/>
  <c r="BH15"/>
  <c r="BL15"/>
  <c r="BP15"/>
  <c r="BR15"/>
  <c r="BV15"/>
  <c r="BZ15"/>
  <c r="CD15"/>
  <c r="CG15"/>
  <c r="CK15"/>
  <c r="CO15"/>
  <c r="F16"/>
  <c r="J16"/>
  <c r="N16"/>
  <c r="S16"/>
  <c r="W16"/>
  <c r="AA16"/>
  <c r="AH16"/>
  <c r="AL16"/>
  <c r="AU16"/>
  <c r="BB16"/>
  <c r="BH16"/>
  <c r="CA16"/>
  <c r="CI16"/>
  <c r="CI12" s="1"/>
  <c r="P16"/>
  <c r="P13"/>
  <c r="P8"/>
  <c r="P14"/>
  <c r="P9"/>
  <c r="P15"/>
  <c r="P10"/>
  <c r="AO16"/>
  <c r="AR16"/>
  <c r="AV16"/>
  <c r="BA16"/>
  <c r="BE16"/>
  <c r="BK16"/>
  <c r="BW16"/>
  <c r="CN16"/>
  <c r="CQ16"/>
  <c r="V12"/>
  <c r="AY16"/>
  <c r="BC16"/>
  <c r="BF16"/>
  <c r="BJ16"/>
  <c r="BO16"/>
  <c r="BS16"/>
  <c r="BY16"/>
  <c r="CL16"/>
  <c r="CR16"/>
  <c r="CF16"/>
  <c r="CM16"/>
  <c r="BX16"/>
  <c r="BX12" s="1"/>
  <c r="CC16"/>
  <c r="CJ16"/>
  <c r="CP16"/>
  <c r="BL16"/>
  <c r="BP16"/>
  <c r="BR16"/>
  <c r="BV16"/>
  <c r="BZ16"/>
  <c r="CD16"/>
  <c r="CG16"/>
  <c r="CK16"/>
  <c r="CO16"/>
  <c r="AO19" i="2"/>
  <c r="AO23"/>
  <c r="AO27"/>
  <c r="AO31"/>
  <c r="AO35"/>
  <c r="AO39"/>
  <c r="AO43"/>
  <c r="AO47"/>
  <c r="AO51"/>
  <c r="AO55"/>
  <c r="AO59"/>
  <c r="AO63"/>
  <c r="AO67"/>
  <c r="AO71"/>
  <c r="AO75"/>
  <c r="AO79"/>
  <c r="AO83"/>
  <c r="AO87"/>
  <c r="AO91"/>
  <c r="AO95"/>
  <c r="CB79"/>
  <c r="CB75"/>
  <c r="CB64"/>
  <c r="CB60"/>
  <c r="CB67"/>
  <c r="CB63"/>
  <c r="CB92"/>
  <c r="CB84"/>
  <c r="CB48"/>
  <c r="CB40"/>
  <c r="CB36"/>
  <c r="CB25"/>
  <c r="BU7"/>
  <c r="AO18"/>
  <c r="EL18"/>
  <c r="DS19"/>
  <c r="DS14" s="1"/>
  <c r="DS12" s="1"/>
  <c r="AO20"/>
  <c r="EL20"/>
  <c r="DS21"/>
  <c r="AO22"/>
  <c r="EL22"/>
  <c r="DS23"/>
  <c r="AO24"/>
  <c r="EL24"/>
  <c r="DS25"/>
  <c r="AO26"/>
  <c r="EL26"/>
  <c r="DS27"/>
  <c r="AO28"/>
  <c r="EL28"/>
  <c r="DS29"/>
  <c r="AO30"/>
  <c r="EL30"/>
  <c r="DS31"/>
  <c r="AO32"/>
  <c r="DS33"/>
  <c r="AO34"/>
  <c r="DS35"/>
  <c r="AO36"/>
  <c r="DS37"/>
  <c r="AO38"/>
  <c r="EL38"/>
  <c r="DS39"/>
  <c r="AO40"/>
  <c r="DS41"/>
  <c r="AO42"/>
  <c r="DS43"/>
  <c r="AO44"/>
  <c r="BH45"/>
  <c r="DS45"/>
  <c r="AO46"/>
  <c r="EL46"/>
  <c r="DS47"/>
  <c r="AO48"/>
  <c r="CV48"/>
  <c r="DS49"/>
  <c r="AO50"/>
  <c r="DS51"/>
  <c r="AO52"/>
  <c r="DS53"/>
  <c r="AO54"/>
  <c r="EL54"/>
  <c r="DS55"/>
  <c r="AO56"/>
  <c r="DS57"/>
  <c r="AO58"/>
  <c r="DS59"/>
  <c r="AO60"/>
  <c r="BH61"/>
  <c r="DS61"/>
  <c r="AO62"/>
  <c r="EL62"/>
  <c r="DS63"/>
  <c r="AO64"/>
  <c r="CV64"/>
  <c r="BH65"/>
  <c r="DS65"/>
  <c r="AO66"/>
  <c r="BH67"/>
  <c r="DS67"/>
  <c r="AO68"/>
  <c r="EL68"/>
  <c r="DS69"/>
  <c r="AO70"/>
  <c r="BH71"/>
  <c r="DS71"/>
  <c r="AO72"/>
  <c r="CV72"/>
  <c r="DS73"/>
  <c r="AO74"/>
  <c r="DS75"/>
  <c r="AO76"/>
  <c r="DS77"/>
  <c r="AO78"/>
  <c r="DS79"/>
  <c r="AO80"/>
  <c r="DS81"/>
  <c r="AO82"/>
  <c r="DS83"/>
  <c r="AO84"/>
  <c r="DS85"/>
  <c r="AO86"/>
  <c r="DS87"/>
  <c r="AO88"/>
  <c r="DS89"/>
  <c r="AO90"/>
  <c r="DS91"/>
  <c r="AO92"/>
  <c r="DS93"/>
  <c r="AO94"/>
  <c r="DS95"/>
  <c r="AO96"/>
  <c r="CB47"/>
  <c r="CB32"/>
  <c r="CB28"/>
  <c r="BH94"/>
  <c r="AO17"/>
  <c r="EL92"/>
  <c r="CB55"/>
  <c r="CB43"/>
  <c r="CB23"/>
  <c r="FD12"/>
  <c r="FD7"/>
  <c r="FE12"/>
  <c r="FE7"/>
  <c r="CB37"/>
  <c r="EP7"/>
  <c r="FX7"/>
  <c r="FX6" s="1"/>
  <c r="GN7"/>
  <c r="GN6" s="1"/>
  <c r="CA12"/>
  <c r="CA7"/>
  <c r="CO12"/>
  <c r="CK12"/>
  <c r="CG12"/>
  <c r="CO7"/>
  <c r="CK7"/>
  <c r="CG7"/>
  <c r="CB96"/>
  <c r="CB72"/>
  <c r="CB68"/>
  <c r="CB52"/>
  <c r="DN12"/>
  <c r="DN7"/>
  <c r="EJ12"/>
  <c r="EJ7"/>
  <c r="CT12"/>
  <c r="CP12"/>
  <c r="CL12"/>
  <c r="CH12"/>
  <c r="CD12"/>
  <c r="CT7"/>
  <c r="CP7"/>
  <c r="CL7"/>
  <c r="CH7"/>
  <c r="CD7"/>
  <c r="CB91"/>
  <c r="CB71"/>
  <c r="CB59"/>
  <c r="CB39"/>
  <c r="CB27"/>
  <c r="DO7"/>
  <c r="EK12"/>
  <c r="EK7"/>
  <c r="BH83"/>
  <c r="EL84"/>
  <c r="CV86"/>
  <c r="BH87"/>
  <c r="CU12"/>
  <c r="CQ12"/>
  <c r="CI12"/>
  <c r="CE12"/>
  <c r="CU7"/>
  <c r="CU6" s="1"/>
  <c r="CQ7"/>
  <c r="CQ6" s="1"/>
  <c r="CI7"/>
  <c r="CI6" s="1"/>
  <c r="CE7"/>
  <c r="CE6" s="1"/>
  <c r="DG7"/>
  <c r="DG6" s="1"/>
  <c r="DY7"/>
  <c r="EL17"/>
  <c r="EL65"/>
  <c r="R66"/>
  <c r="BZ12"/>
  <c r="BZ7"/>
  <c r="CR12"/>
  <c r="CN12"/>
  <c r="CJ12"/>
  <c r="CF12"/>
  <c r="CR7"/>
  <c r="CN7"/>
  <c r="CN6" s="1"/>
  <c r="CJ7"/>
  <c r="CJ6" s="1"/>
  <c r="CF7"/>
  <c r="CF6" s="1"/>
  <c r="CB93"/>
  <c r="CB85"/>
  <c r="CB77"/>
  <c r="CB69"/>
  <c r="CB61"/>
  <c r="CB53"/>
  <c r="CB45"/>
  <c r="CB29"/>
  <c r="CB65"/>
  <c r="CB33"/>
  <c r="DO12"/>
  <c r="CB88"/>
  <c r="CB76"/>
  <c r="CB56"/>
  <c r="CB44"/>
  <c r="CB24"/>
  <c r="CS12"/>
  <c r="CS7"/>
  <c r="CM12"/>
  <c r="CM7"/>
  <c r="CC12"/>
  <c r="CC7"/>
  <c r="CB12"/>
  <c r="CB7"/>
  <c r="AA12"/>
  <c r="S7"/>
  <c r="W7"/>
  <c r="AA7"/>
  <c r="AE7"/>
  <c r="BF12"/>
  <c r="BF7"/>
  <c r="BG12"/>
  <c r="BG7"/>
  <c r="R19"/>
  <c r="R21"/>
  <c r="R23"/>
  <c r="R25"/>
  <c r="R27"/>
  <c r="R29"/>
  <c r="R31"/>
  <c r="AS12"/>
  <c r="E7"/>
  <c r="AS7"/>
  <c r="AW7"/>
  <c r="BA7"/>
  <c r="V7"/>
  <c r="AN7"/>
  <c r="AO7"/>
  <c r="F7"/>
  <c r="J7"/>
  <c r="O7"/>
  <c r="AL12"/>
  <c r="AL7"/>
  <c r="BD7"/>
  <c r="BD6" s="1"/>
  <c r="BJ7"/>
  <c r="BJ6" s="1"/>
  <c r="BN7"/>
  <c r="BN6" s="1"/>
  <c r="BR7"/>
  <c r="BR6" s="1"/>
  <c r="BV7"/>
  <c r="BV6" s="1"/>
  <c r="CV7"/>
  <c r="CZ7"/>
  <c r="CZ6" s="1"/>
  <c r="DD7"/>
  <c r="DD6" s="1"/>
  <c r="DH7"/>
  <c r="DH6" s="1"/>
  <c r="DL7"/>
  <c r="DR7"/>
  <c r="DR6" s="1"/>
  <c r="DV7"/>
  <c r="DV6" s="1"/>
  <c r="DZ7"/>
  <c r="DZ6" s="1"/>
  <c r="ED7"/>
  <c r="ED6" s="1"/>
  <c r="EM7"/>
  <c r="EM6" s="1"/>
  <c r="EQ7"/>
  <c r="EQ6" s="1"/>
  <c r="EU7"/>
  <c r="EU6" s="1"/>
  <c r="EY7"/>
  <c r="EY6" s="1"/>
  <c r="FC7"/>
  <c r="FC6" s="1"/>
  <c r="FI7"/>
  <c r="FM7"/>
  <c r="FM6" s="1"/>
  <c r="FQ7"/>
  <c r="FQ6" s="1"/>
  <c r="FU7"/>
  <c r="FU6" s="1"/>
  <c r="FY7"/>
  <c r="FY6" s="1"/>
  <c r="GC7"/>
  <c r="GC6" s="1"/>
  <c r="GG7"/>
  <c r="GG6" s="1"/>
  <c r="GK7"/>
  <c r="GK6" s="1"/>
  <c r="GO7"/>
  <c r="GR7"/>
  <c r="GR6" s="1"/>
  <c r="GW7"/>
  <c r="GW6" s="1"/>
  <c r="EL19"/>
  <c r="R20"/>
  <c r="EL21"/>
  <c r="R22"/>
  <c r="EL23"/>
  <c r="R24"/>
  <c r="EL25"/>
  <c r="R26"/>
  <c r="EL35"/>
  <c r="R36"/>
  <c r="EL45"/>
  <c r="F12"/>
  <c r="J12"/>
  <c r="O12"/>
  <c r="S12"/>
  <c r="W12"/>
  <c r="AE12"/>
  <c r="AI12"/>
  <c r="AW12"/>
  <c r="BA12"/>
  <c r="BE12"/>
  <c r="BK12"/>
  <c r="BO12"/>
  <c r="BS12"/>
  <c r="BW12"/>
  <c r="CW12"/>
  <c r="DA12"/>
  <c r="DE12"/>
  <c r="DI12"/>
  <c r="DM12"/>
  <c r="DW12"/>
  <c r="EA12"/>
  <c r="EE12"/>
  <c r="EH12"/>
  <c r="EN12"/>
  <c r="ER12"/>
  <c r="EV12"/>
  <c r="EZ12"/>
  <c r="FF12"/>
  <c r="FJ12"/>
  <c r="FN12"/>
  <c r="FR12"/>
  <c r="FV12"/>
  <c r="FZ12"/>
  <c r="GD12"/>
  <c r="GH12"/>
  <c r="GL12"/>
  <c r="GS12"/>
  <c r="GT12"/>
  <c r="BH17"/>
  <c r="AK12"/>
  <c r="AK7"/>
  <c r="R7"/>
  <c r="AI7"/>
  <c r="EL88"/>
  <c r="BH91"/>
  <c r="CV92"/>
  <c r="EL51"/>
  <c r="BH56"/>
  <c r="BH74"/>
  <c r="EL79"/>
  <c r="BH80"/>
  <c r="BH35"/>
  <c r="EL36"/>
  <c r="BH49"/>
  <c r="BH51"/>
  <c r="EL52"/>
  <c r="R53"/>
  <c r="R55"/>
  <c r="BH55"/>
  <c r="EL56"/>
  <c r="R57"/>
  <c r="EL72"/>
  <c r="R73"/>
  <c r="BH73"/>
  <c r="EL74"/>
  <c r="R75"/>
  <c r="EL78"/>
  <c r="R79"/>
  <c r="R81"/>
  <c r="BH81"/>
  <c r="BH40"/>
  <c r="EL44"/>
  <c r="R45"/>
  <c r="R47"/>
  <c r="BH47"/>
  <c r="EL50"/>
  <c r="BH53"/>
  <c r="CV54"/>
  <c r="EL61"/>
  <c r="BH62"/>
  <c r="R69"/>
  <c r="BH69"/>
  <c r="EL70"/>
  <c r="R71"/>
  <c r="BH75"/>
  <c r="EL76"/>
  <c r="EL83"/>
  <c r="R84"/>
  <c r="EL85"/>
  <c r="R86"/>
  <c r="BH95"/>
  <c r="EL96"/>
  <c r="R17"/>
  <c r="R14" s="1"/>
  <c r="R12" s="1"/>
  <c r="BH39"/>
  <c r="EL40"/>
  <c r="EL60"/>
  <c r="R61"/>
  <c r="R63"/>
  <c r="BH63"/>
  <c r="BH85"/>
  <c r="BH41"/>
  <c r="EL42"/>
  <c r="CV66"/>
  <c r="EL34"/>
  <c r="BH37"/>
  <c r="CV38"/>
  <c r="BH46"/>
  <c r="BH57"/>
  <c r="EL58"/>
  <c r="EL69"/>
  <c r="BH79"/>
  <c r="EL80"/>
  <c r="CV82"/>
  <c r="EL82"/>
  <c r="EL89"/>
  <c r="R90"/>
  <c r="BT7"/>
  <c r="BX7"/>
  <c r="CX7"/>
  <c r="DB7"/>
  <c r="DF7"/>
  <c r="DJ7"/>
  <c r="DP7"/>
  <c r="DT7"/>
  <c r="DX7"/>
  <c r="EB7"/>
  <c r="EF7"/>
  <c r="EI7"/>
  <c r="EO7"/>
  <c r="ES7"/>
  <c r="EW7"/>
  <c r="FA7"/>
  <c r="FG7"/>
  <c r="FK7"/>
  <c r="FO7"/>
  <c r="FS7"/>
  <c r="FW7"/>
  <c r="GA7"/>
  <c r="GE7"/>
  <c r="GE6" s="1"/>
  <c r="GI7"/>
  <c r="GI6" s="1"/>
  <c r="GM7"/>
  <c r="GM6" s="1"/>
  <c r="GP7"/>
  <c r="GP6" s="1"/>
  <c r="GU7"/>
  <c r="GU6" s="1"/>
  <c r="BY7"/>
  <c r="CY7"/>
  <c r="DC7"/>
  <c r="DK7"/>
  <c r="DK6" s="1"/>
  <c r="DQ7"/>
  <c r="DQ6" s="1"/>
  <c r="DU7"/>
  <c r="EC7"/>
  <c r="EC6" s="1"/>
  <c r="EG7"/>
  <c r="EG6" s="1"/>
  <c r="EL7"/>
  <c r="ET7"/>
  <c r="ET6" s="1"/>
  <c r="EX7"/>
  <c r="FB7"/>
  <c r="FB6" s="1"/>
  <c r="FL7"/>
  <c r="FL6" s="1"/>
  <c r="FP7"/>
  <c r="FP6" s="1"/>
  <c r="FT7"/>
  <c r="FT6" s="1"/>
  <c r="GB7"/>
  <c r="GB6" s="1"/>
  <c r="GF7"/>
  <c r="GF6" s="1"/>
  <c r="GJ7"/>
  <c r="GJ6" s="1"/>
  <c r="GQ7"/>
  <c r="GQ6" s="1"/>
  <c r="GV7"/>
  <c r="GV6" s="1"/>
  <c r="EL32"/>
  <c r="R33"/>
  <c r="CV34"/>
  <c r="BH36"/>
  <c r="EL41"/>
  <c r="BH42"/>
  <c r="R43"/>
  <c r="BH43"/>
  <c r="CV44"/>
  <c r="EL47"/>
  <c r="R48"/>
  <c r="EL48"/>
  <c r="R49"/>
  <c r="CV50"/>
  <c r="BH52"/>
  <c r="EL57"/>
  <c r="BH58"/>
  <c r="R59"/>
  <c r="BH59"/>
  <c r="CV60"/>
  <c r="EL63"/>
  <c r="EL64"/>
  <c r="R65"/>
  <c r="EL66"/>
  <c r="R67"/>
  <c r="CV68"/>
  <c r="BH70"/>
  <c r="EL75"/>
  <c r="BH76"/>
  <c r="BH77"/>
  <c r="CV78"/>
  <c r="EL81"/>
  <c r="R83"/>
  <c r="CV84"/>
  <c r="BH86"/>
  <c r="CV88"/>
  <c r="BH90"/>
  <c r="BH93"/>
  <c r="EL95"/>
  <c r="R96"/>
  <c r="BH96"/>
  <c r="BU12"/>
  <c r="BU6" s="1"/>
  <c r="BY12"/>
  <c r="CY12"/>
  <c r="DC12"/>
  <c r="EL27"/>
  <c r="R28"/>
  <c r="EL29"/>
  <c r="R30"/>
  <c r="EL31"/>
  <c r="R32"/>
  <c r="EL33"/>
  <c r="R34"/>
  <c r="BH34"/>
  <c r="CV36"/>
  <c r="EL39"/>
  <c r="R40"/>
  <c r="CV42"/>
  <c r="BH44"/>
  <c r="EL49"/>
  <c r="BH50"/>
  <c r="CV52"/>
  <c r="EL55"/>
  <c r="CV58"/>
  <c r="BH60"/>
  <c r="EL67"/>
  <c r="BH68"/>
  <c r="CV70"/>
  <c r="EL73"/>
  <c r="CV76"/>
  <c r="BH78"/>
  <c r="BH84"/>
  <c r="EL86"/>
  <c r="BH88"/>
  <c r="CV90"/>
  <c r="EL90"/>
  <c r="EL93"/>
  <c r="R94"/>
  <c r="CV96"/>
  <c r="EL37"/>
  <c r="R38"/>
  <c r="BH38"/>
  <c r="CV40"/>
  <c r="EL43"/>
  <c r="CV46"/>
  <c r="BH48"/>
  <c r="EL53"/>
  <c r="BH54"/>
  <c r="CV56"/>
  <c r="EL59"/>
  <c r="CV62"/>
  <c r="BH64"/>
  <c r="CV65"/>
  <c r="BH66"/>
  <c r="EL71"/>
  <c r="BH72"/>
  <c r="CV74"/>
  <c r="EL77"/>
  <c r="CV80"/>
  <c r="BH82"/>
  <c r="EL87"/>
  <c r="R88"/>
  <c r="BH89"/>
  <c r="EL91"/>
  <c r="R92"/>
  <c r="BH92"/>
  <c r="EL94"/>
  <c r="BC7"/>
  <c r="BH7"/>
  <c r="BL7"/>
  <c r="BP7"/>
  <c r="I7"/>
  <c r="N7"/>
  <c r="Z7"/>
  <c r="AD7"/>
  <c r="AH7"/>
  <c r="AR7"/>
  <c r="AV7"/>
  <c r="AZ7"/>
  <c r="BI7"/>
  <c r="BM7"/>
  <c r="BQ7"/>
  <c r="E12"/>
  <c r="I12"/>
  <c r="N12"/>
  <c r="V12"/>
  <c r="Z12"/>
  <c r="AD12"/>
  <c r="AH12"/>
  <c r="AN12"/>
  <c r="AR12"/>
  <c r="AV12"/>
  <c r="AZ12"/>
  <c r="BI12"/>
  <c r="BM12"/>
  <c r="BQ12"/>
  <c r="L7"/>
  <c r="D12"/>
  <c r="H12"/>
  <c r="M12"/>
  <c r="Q12"/>
  <c r="U12"/>
  <c r="Y12"/>
  <c r="AC12"/>
  <c r="AG12"/>
  <c r="AM12"/>
  <c r="AQ12"/>
  <c r="AU12"/>
  <c r="AY12"/>
  <c r="BC12"/>
  <c r="BL12"/>
  <c r="BP12"/>
  <c r="BT12"/>
  <c r="BX12"/>
  <c r="CX12"/>
  <c r="DB12"/>
  <c r="DF12"/>
  <c r="DJ12"/>
  <c r="DP12"/>
  <c r="DT12"/>
  <c r="DX12"/>
  <c r="EB12"/>
  <c r="EF12"/>
  <c r="EI12"/>
  <c r="EO12"/>
  <c r="ES12"/>
  <c r="EW12"/>
  <c r="FA12"/>
  <c r="FG12"/>
  <c r="FK12"/>
  <c r="FO12"/>
  <c r="FS12"/>
  <c r="FW12"/>
  <c r="GA12"/>
  <c r="B7"/>
  <c r="B6" s="1"/>
  <c r="G7"/>
  <c r="K7"/>
  <c r="K6" s="1"/>
  <c r="P7"/>
  <c r="T7"/>
  <c r="T6" s="1"/>
  <c r="X7"/>
  <c r="AB7"/>
  <c r="AB6" s="1"/>
  <c r="AF7"/>
  <c r="AJ7"/>
  <c r="AJ6" s="1"/>
  <c r="AP7"/>
  <c r="AT7"/>
  <c r="AT6" s="1"/>
  <c r="AX7"/>
  <c r="BB7"/>
  <c r="BB6" s="1"/>
  <c r="BE7"/>
  <c r="BK7"/>
  <c r="BO7"/>
  <c r="BS7"/>
  <c r="BW7"/>
  <c r="BW6" s="1"/>
  <c r="CW7"/>
  <c r="CW6" s="1"/>
  <c r="DA7"/>
  <c r="DE7"/>
  <c r="DI7"/>
  <c r="DI6" s="1"/>
  <c r="DM7"/>
  <c r="DM6" s="1"/>
  <c r="DS7"/>
  <c r="DW7"/>
  <c r="EA7"/>
  <c r="EA6" s="1"/>
  <c r="EE7"/>
  <c r="EE6" s="1"/>
  <c r="EH7"/>
  <c r="EN7"/>
  <c r="ER7"/>
  <c r="ER6" s="1"/>
  <c r="EV7"/>
  <c r="EV6" s="1"/>
  <c r="EZ7"/>
  <c r="FF7"/>
  <c r="FF6" s="1"/>
  <c r="FJ7"/>
  <c r="FJ6" s="1"/>
  <c r="FN7"/>
  <c r="FN6" s="1"/>
  <c r="FR7"/>
  <c r="FR6" s="1"/>
  <c r="FV7"/>
  <c r="FV6" s="1"/>
  <c r="FZ7"/>
  <c r="FZ6" s="1"/>
  <c r="GD7"/>
  <c r="GD6" s="1"/>
  <c r="GH7"/>
  <c r="GH6" s="1"/>
  <c r="GL7"/>
  <c r="GL6" s="1"/>
  <c r="GS7"/>
  <c r="GS6" s="1"/>
  <c r="GT7"/>
  <c r="GT6" s="1"/>
  <c r="D7"/>
  <c r="H7"/>
  <c r="M7"/>
  <c r="Q7"/>
  <c r="U7"/>
  <c r="Y7"/>
  <c r="AC7"/>
  <c r="AG7"/>
  <c r="AM7"/>
  <c r="AQ7"/>
  <c r="AU7"/>
  <c r="AY7"/>
  <c r="L12"/>
  <c r="CV17"/>
  <c r="CV18"/>
  <c r="CV19"/>
  <c r="CV20"/>
  <c r="CV21"/>
  <c r="CV22"/>
  <c r="CV23"/>
  <c r="CV24"/>
  <c r="CV25"/>
  <c r="CV26"/>
  <c r="CV27"/>
  <c r="CV28"/>
  <c r="CV29"/>
  <c r="CV30"/>
  <c r="CV31"/>
  <c r="CV32"/>
  <c r="CV33"/>
  <c r="R37"/>
  <c r="CV37"/>
  <c r="R41"/>
  <c r="CV41"/>
  <c r="R44"/>
  <c r="CV45"/>
  <c r="CV49"/>
  <c r="R52"/>
  <c r="CV53"/>
  <c r="R56"/>
  <c r="CV57"/>
  <c r="R60"/>
  <c r="CV61"/>
  <c r="R64"/>
  <c r="CV67"/>
  <c r="R70"/>
  <c r="CV71"/>
  <c r="R74"/>
  <c r="CV75"/>
  <c r="R78"/>
  <c r="CV79"/>
  <c r="R82"/>
  <c r="CV83"/>
  <c r="R87"/>
  <c r="CV87"/>
  <c r="R91"/>
  <c r="CV91"/>
  <c r="R95"/>
  <c r="CV95"/>
  <c r="CV94"/>
  <c r="BH18"/>
  <c r="BH19"/>
  <c r="BH20"/>
  <c r="BH21"/>
  <c r="BH22"/>
  <c r="BH23"/>
  <c r="BH24"/>
  <c r="BH25"/>
  <c r="BH26"/>
  <c r="BH27"/>
  <c r="BH28"/>
  <c r="BH29"/>
  <c r="BH30"/>
  <c r="BH31"/>
  <c r="BH32"/>
  <c r="BH33"/>
  <c r="R35"/>
  <c r="CV35"/>
  <c r="R39"/>
  <c r="CV39"/>
  <c r="R42"/>
  <c r="CV43"/>
  <c r="R46"/>
  <c r="CV47"/>
  <c r="R50"/>
  <c r="R51"/>
  <c r="CV51"/>
  <c r="R54"/>
  <c r="CV55"/>
  <c r="R58"/>
  <c r="CV59"/>
  <c r="R62"/>
  <c r="CV63"/>
  <c r="R68"/>
  <c r="CV69"/>
  <c r="R72"/>
  <c r="CV73"/>
  <c r="R76"/>
  <c r="R77"/>
  <c r="CV77"/>
  <c r="R80"/>
  <c r="CV81"/>
  <c r="R85"/>
  <c r="CV85"/>
  <c r="R89"/>
  <c r="CV89"/>
  <c r="R93"/>
  <c r="CV93"/>
  <c r="GO6" l="1"/>
  <c r="FI6"/>
  <c r="FH6"/>
  <c r="EP6"/>
  <c r="EL14"/>
  <c r="EL12" s="1"/>
  <c r="EL6" s="1"/>
  <c r="DY6"/>
  <c r="DU6"/>
  <c r="DL6"/>
  <c r="CV14"/>
  <c r="CV12" s="1"/>
  <c r="CV6" s="1"/>
  <c r="I6" i="9"/>
  <c r="BH14" i="2"/>
  <c r="BH12" s="1"/>
  <c r="AO14"/>
  <c r="AO12" s="1"/>
  <c r="AO6" s="1"/>
  <c r="F6" i="9"/>
  <c r="CR6" i="2"/>
  <c r="G7" i="3"/>
  <c r="AP6" i="2"/>
  <c r="X6"/>
  <c r="G6"/>
  <c r="H6" i="9"/>
  <c r="E6"/>
  <c r="AK7" i="3"/>
  <c r="AX6" i="2"/>
  <c r="AF6"/>
  <c r="P6"/>
  <c r="AO12" i="3"/>
  <c r="AZ7"/>
  <c r="BY12"/>
  <c r="EX6" i="2"/>
  <c r="AJ12" i="3"/>
  <c r="FW6" i="2"/>
  <c r="FG6"/>
  <c r="FE6"/>
  <c r="L6" i="9"/>
  <c r="CJ12" i="3"/>
  <c r="BC12"/>
  <c r="BZ6" i="2"/>
  <c r="EK6"/>
  <c r="CH6"/>
  <c r="FD6"/>
  <c r="CQ12" i="3"/>
  <c r="AU12"/>
  <c r="M6" i="9"/>
  <c r="Q6"/>
  <c r="G6"/>
  <c r="U6"/>
  <c r="J6"/>
  <c r="AQ7" i="4"/>
  <c r="BD7"/>
  <c r="CE7"/>
  <c r="CG7"/>
  <c r="W7"/>
  <c r="G7"/>
  <c r="AI12"/>
  <c r="H7" i="3"/>
  <c r="B7"/>
  <c r="CI7"/>
  <c r="AF7"/>
  <c r="AY12"/>
  <c r="BO7"/>
  <c r="BT12"/>
  <c r="CM12"/>
  <c r="BJ12"/>
  <c r="CP7"/>
  <c r="P6" i="9"/>
  <c r="D6"/>
  <c r="N6"/>
  <c r="O6"/>
  <c r="R6"/>
  <c r="S6"/>
  <c r="K6"/>
  <c r="EI6" i="2"/>
  <c r="V7" i="3"/>
  <c r="AK12"/>
  <c r="AZ12"/>
  <c r="AE12" i="4"/>
  <c r="CS7"/>
  <c r="EJ7"/>
  <c r="EJ12"/>
  <c r="EE7"/>
  <c r="EE12"/>
  <c r="ED7"/>
  <c r="ED12"/>
  <c r="EC7"/>
  <c r="EC12"/>
  <c r="EB7"/>
  <c r="EB12"/>
  <c r="EO7"/>
  <c r="EO12"/>
  <c r="EH7"/>
  <c r="EH12"/>
  <c r="EM7"/>
  <c r="ES7"/>
  <c r="EM12"/>
  <c r="ES12"/>
  <c r="EI7"/>
  <c r="EI12"/>
  <c r="EN7"/>
  <c r="EN12"/>
  <c r="AR12"/>
  <c r="CJ7"/>
  <c r="BE7"/>
  <c r="AN7"/>
  <c r="Z7"/>
  <c r="BS7"/>
  <c r="EQ7"/>
  <c r="EQ12"/>
  <c r="EK7"/>
  <c r="EK12"/>
  <c r="EP7"/>
  <c r="EP12"/>
  <c r="CR7"/>
  <c r="R7"/>
  <c r="AS7"/>
  <c r="CY7"/>
  <c r="EA7"/>
  <c r="EA12"/>
  <c r="DZ7"/>
  <c r="DZ12"/>
  <c r="DY7"/>
  <c r="DY12"/>
  <c r="DX7"/>
  <c r="DX12"/>
  <c r="AF12"/>
  <c r="DW7"/>
  <c r="DW12"/>
  <c r="DV7"/>
  <c r="DV12"/>
  <c r="ER7"/>
  <c r="ER12"/>
  <c r="DU7"/>
  <c r="DU12"/>
  <c r="EG7"/>
  <c r="EG12"/>
  <c r="DT7"/>
  <c r="DT12"/>
  <c r="EF7"/>
  <c r="EL7"/>
  <c r="EF12"/>
  <c r="EL12"/>
  <c r="AV12"/>
  <c r="R12"/>
  <c r="DE12"/>
  <c r="AA12"/>
  <c r="J12"/>
  <c r="AX12"/>
  <c r="AG12"/>
  <c r="P12"/>
  <c r="J7"/>
  <c r="BU7"/>
  <c r="CL7"/>
  <c r="DR7"/>
  <c r="DS12"/>
  <c r="DQ7"/>
  <c r="DR12"/>
  <c r="DP7"/>
  <c r="DQ12"/>
  <c r="DS7"/>
  <c r="DP12"/>
  <c r="BN7"/>
  <c r="DN7"/>
  <c r="DO12"/>
  <c r="DM7"/>
  <c r="DN12"/>
  <c r="DL7"/>
  <c r="DM12"/>
  <c r="DO7"/>
  <c r="DL12"/>
  <c r="CT7"/>
  <c r="AK7"/>
  <c r="AP12"/>
  <c r="BC7"/>
  <c r="P7"/>
  <c r="CW7"/>
  <c r="DE7"/>
  <c r="Q7"/>
  <c r="AY7"/>
  <c r="CD7"/>
  <c r="CU7"/>
  <c r="BL7"/>
  <c r="DJ7"/>
  <c r="DK12"/>
  <c r="DI7"/>
  <c r="DJ12"/>
  <c r="DH7"/>
  <c r="DI12"/>
  <c r="DK7"/>
  <c r="DH12"/>
  <c r="V12"/>
  <c r="E12"/>
  <c r="W12"/>
  <c r="F12"/>
  <c r="AK12"/>
  <c r="T12"/>
  <c r="G12"/>
  <c r="G6" s="1"/>
  <c r="X7"/>
  <c r="CN7"/>
  <c r="CA7"/>
  <c r="AR7"/>
  <c r="AE7"/>
  <c r="AE6" s="1"/>
  <c r="BG7"/>
  <c r="AF7"/>
  <c r="BT7"/>
  <c r="U7"/>
  <c r="AL7"/>
  <c r="BQ7"/>
  <c r="CH7"/>
  <c r="CV7"/>
  <c r="T7"/>
  <c r="AN12"/>
  <c r="X12"/>
  <c r="K12"/>
  <c r="B7"/>
  <c r="CF7"/>
  <c r="AH7"/>
  <c r="AX7"/>
  <c r="J6"/>
  <c r="AB12"/>
  <c r="N12"/>
  <c r="AT12"/>
  <c r="AC12"/>
  <c r="O12"/>
  <c r="K7"/>
  <c r="BR7"/>
  <c r="BA7"/>
  <c r="AM7"/>
  <c r="E7"/>
  <c r="DG7"/>
  <c r="BF7"/>
  <c r="BJ7"/>
  <c r="AJ7"/>
  <c r="DA7"/>
  <c r="L7"/>
  <c r="AD7"/>
  <c r="AU7"/>
  <c r="BH7"/>
  <c r="CQ7"/>
  <c r="DD7"/>
  <c r="O7"/>
  <c r="BK7"/>
  <c r="BY7"/>
  <c r="AM12"/>
  <c r="AM6" s="1"/>
  <c r="BP7"/>
  <c r="H7"/>
  <c r="Y7"/>
  <c r="AZ7"/>
  <c r="BM7"/>
  <c r="BZ7"/>
  <c r="CM7"/>
  <c r="CZ7"/>
  <c r="Z12"/>
  <c r="I12"/>
  <c r="S12"/>
  <c r="CC7"/>
  <c r="AC7"/>
  <c r="M7"/>
  <c r="AG7"/>
  <c r="AT7"/>
  <c r="BW7"/>
  <c r="AW7"/>
  <c r="D7"/>
  <c r="B12"/>
  <c r="M12"/>
  <c r="CP7"/>
  <c r="AP7"/>
  <c r="BI7"/>
  <c r="AO7"/>
  <c r="CW12"/>
  <c r="CJ12"/>
  <c r="DB7"/>
  <c r="F7"/>
  <c r="H12"/>
  <c r="U12"/>
  <c r="AH12"/>
  <c r="AU12"/>
  <c r="BH12"/>
  <c r="BU12"/>
  <c r="CH12"/>
  <c r="CU12"/>
  <c r="CX12"/>
  <c r="CK12"/>
  <c r="BX12"/>
  <c r="CK7"/>
  <c r="N7"/>
  <c r="DC7"/>
  <c r="CB7"/>
  <c r="BB7"/>
  <c r="AB7"/>
  <c r="D12"/>
  <c r="Q12"/>
  <c r="AD12"/>
  <c r="AQ12"/>
  <c r="AQ6" s="1"/>
  <c r="BD12"/>
  <c r="BD6" s="1"/>
  <c r="BQ12"/>
  <c r="CD12"/>
  <c r="CQ12"/>
  <c r="DD12"/>
  <c r="DG12"/>
  <c r="CT12"/>
  <c r="CG12"/>
  <c r="BT12"/>
  <c r="CI7"/>
  <c r="BV7"/>
  <c r="AV7"/>
  <c r="AI7"/>
  <c r="V7"/>
  <c r="I7"/>
  <c r="S7"/>
  <c r="DF7"/>
  <c r="AZ12"/>
  <c r="BM12"/>
  <c r="BZ12"/>
  <c r="CM12"/>
  <c r="CZ12"/>
  <c r="CX7"/>
  <c r="BX7"/>
  <c r="AA7"/>
  <c r="CO7"/>
  <c r="BO7"/>
  <c r="L12"/>
  <c r="Y12"/>
  <c r="AL12"/>
  <c r="AY12"/>
  <c r="CV12"/>
  <c r="CR12"/>
  <c r="CE12"/>
  <c r="CE6" s="1"/>
  <c r="BR12"/>
  <c r="BE12"/>
  <c r="DF12"/>
  <c r="CS12"/>
  <c r="CF12"/>
  <c r="BS12"/>
  <c r="BF12"/>
  <c r="AS12"/>
  <c r="CY12"/>
  <c r="CL12"/>
  <c r="BY12"/>
  <c r="BL12"/>
  <c r="CI12"/>
  <c r="BV12"/>
  <c r="BI12"/>
  <c r="BW12"/>
  <c r="BJ12"/>
  <c r="AW12"/>
  <c r="AJ12"/>
  <c r="DC12"/>
  <c r="CP12"/>
  <c r="CC12"/>
  <c r="BP12"/>
  <c r="BC12"/>
  <c r="BG12"/>
  <c r="DA12"/>
  <c r="CN12"/>
  <c r="CA12"/>
  <c r="BN12"/>
  <c r="BA12"/>
  <c r="DB12"/>
  <c r="CO12"/>
  <c r="CB12"/>
  <c r="BO12"/>
  <c r="BB12"/>
  <c r="AO12"/>
  <c r="BK12"/>
  <c r="BN12" i="3"/>
  <c r="CF12"/>
  <c r="AF12"/>
  <c r="AF6" s="1"/>
  <c r="CB12"/>
  <c r="U12"/>
  <c r="BE12"/>
  <c r="K7"/>
  <c r="AB7"/>
  <c r="BE7"/>
  <c r="BO12"/>
  <c r="D12"/>
  <c r="Y12"/>
  <c r="BI7"/>
  <c r="H12"/>
  <c r="AC12"/>
  <c r="CK12"/>
  <c r="CC12"/>
  <c r="BF12"/>
  <c r="CL12"/>
  <c r="L12"/>
  <c r="BS7"/>
  <c r="AE7"/>
  <c r="CD12"/>
  <c r="BP12"/>
  <c r="CR12"/>
  <c r="AT12"/>
  <c r="BA12"/>
  <c r="AV7"/>
  <c r="U7"/>
  <c r="U6" s="1"/>
  <c r="CM7"/>
  <c r="AN12"/>
  <c r="AT7"/>
  <c r="G12"/>
  <c r="G6" s="1"/>
  <c r="CG12"/>
  <c r="BZ12"/>
  <c r="BL12"/>
  <c r="BW7"/>
  <c r="O7"/>
  <c r="AW12"/>
  <c r="AH12"/>
  <c r="S12"/>
  <c r="V6"/>
  <c r="BG7"/>
  <c r="AR7"/>
  <c r="CF7"/>
  <c r="BY7"/>
  <c r="BY6" s="1"/>
  <c r="BK7"/>
  <c r="AG7"/>
  <c r="R7"/>
  <c r="AV12"/>
  <c r="AG12"/>
  <c r="R12"/>
  <c r="CQ7"/>
  <c r="BF7"/>
  <c r="AC7"/>
  <c r="L7"/>
  <c r="BX7"/>
  <c r="BX6" s="1"/>
  <c r="BJ7"/>
  <c r="BJ6" s="1"/>
  <c r="AU7"/>
  <c r="Q7"/>
  <c r="Q12"/>
  <c r="CA7"/>
  <c r="T7"/>
  <c r="CL7"/>
  <c r="AM7"/>
  <c r="K12"/>
  <c r="AE12"/>
  <c r="O12"/>
  <c r="CH12"/>
  <c r="CA12"/>
  <c r="BM12"/>
  <c r="AX12"/>
  <c r="AI12"/>
  <c r="T12"/>
  <c r="B12"/>
  <c r="CK7"/>
  <c r="CD7"/>
  <c r="BP7"/>
  <c r="BA7"/>
  <c r="AL7"/>
  <c r="W7"/>
  <c r="F7"/>
  <c r="CH7"/>
  <c r="AI7"/>
  <c r="BB7"/>
  <c r="CI6"/>
  <c r="AX7"/>
  <c r="BM7"/>
  <c r="CE7"/>
  <c r="X7"/>
  <c r="CO12"/>
  <c r="BV12"/>
  <c r="BS12"/>
  <c r="BW12"/>
  <c r="BH12"/>
  <c r="AS12"/>
  <c r="N12"/>
  <c r="CR7"/>
  <c r="BU7"/>
  <c r="M7"/>
  <c r="BI12"/>
  <c r="CG7"/>
  <c r="BZ7"/>
  <c r="BL7"/>
  <c r="AW7"/>
  <c r="AH7"/>
  <c r="S7"/>
  <c r="BU12"/>
  <c r="BG12"/>
  <c r="M12"/>
  <c r="BT7"/>
  <c r="CN12"/>
  <c r="BK12"/>
  <c r="AR12"/>
  <c r="AL12"/>
  <c r="W12"/>
  <c r="F12"/>
  <c r="CJ7"/>
  <c r="CJ6" s="1"/>
  <c r="CC7"/>
  <c r="E7"/>
  <c r="CE12"/>
  <c r="BB12"/>
  <c r="AM12"/>
  <c r="X12"/>
  <c r="CO7"/>
  <c r="BR7"/>
  <c r="AP7"/>
  <c r="AA7"/>
  <c r="J7"/>
  <c r="E12"/>
  <c r="CB7"/>
  <c r="BN7"/>
  <c r="AY7"/>
  <c r="AJ7"/>
  <c r="D7"/>
  <c r="BR12"/>
  <c r="CP12"/>
  <c r="AP12"/>
  <c r="AA12"/>
  <c r="J12"/>
  <c r="CN7"/>
  <c r="AO7"/>
  <c r="Z7"/>
  <c r="I7"/>
  <c r="AB12"/>
  <c r="BV7"/>
  <c r="BH7"/>
  <c r="AS7"/>
  <c r="N7"/>
  <c r="Z12"/>
  <c r="I12"/>
  <c r="BC7"/>
  <c r="AN7"/>
  <c r="Y7"/>
  <c r="Y6" s="1"/>
  <c r="P12"/>
  <c r="AZ6"/>
  <c r="P7"/>
  <c r="H6"/>
  <c r="CL6" i="2"/>
  <c r="EJ6"/>
  <c r="CK6"/>
  <c r="CM6"/>
  <c r="CG6"/>
  <c r="CP6"/>
  <c r="CO6"/>
  <c r="EN6"/>
  <c r="DW6"/>
  <c r="DE6"/>
  <c r="DN6"/>
  <c r="CA6"/>
  <c r="EZ6"/>
  <c r="EH6"/>
  <c r="DA6"/>
  <c r="CD6"/>
  <c r="CT6"/>
  <c r="EO6"/>
  <c r="DX6"/>
  <c r="DF6"/>
  <c r="DS6"/>
  <c r="DO6"/>
  <c r="CC6"/>
  <c r="CS6"/>
  <c r="O6"/>
  <c r="BG6"/>
  <c r="AA6"/>
  <c r="CB6"/>
  <c r="S6"/>
  <c r="W6"/>
  <c r="AE6"/>
  <c r="BO6"/>
  <c r="BF6"/>
  <c r="BK6"/>
  <c r="V6"/>
  <c r="E6"/>
  <c r="BE6"/>
  <c r="R6"/>
  <c r="AK6"/>
  <c r="BA6"/>
  <c r="J6"/>
  <c r="AS6"/>
  <c r="AN6"/>
  <c r="AI6"/>
  <c r="AW6"/>
  <c r="AL6"/>
  <c r="F6"/>
  <c r="BS6"/>
  <c r="AU6"/>
  <c r="AC6"/>
  <c r="M6"/>
  <c r="GA6"/>
  <c r="FK6"/>
  <c r="ES6"/>
  <c r="EB6"/>
  <c r="DJ6"/>
  <c r="BX6"/>
  <c r="BC6"/>
  <c r="BH6"/>
  <c r="BP6"/>
  <c r="FO6"/>
  <c r="EW6"/>
  <c r="EF6"/>
  <c r="DP6"/>
  <c r="CX6"/>
  <c r="L6"/>
  <c r="I6"/>
  <c r="BT6"/>
  <c r="BY6"/>
  <c r="Z6"/>
  <c r="FA6"/>
  <c r="N6"/>
  <c r="AV6"/>
  <c r="BL6"/>
  <c r="AD6"/>
  <c r="AM6"/>
  <c r="U6"/>
  <c r="D6"/>
  <c r="FS6"/>
  <c r="DT6"/>
  <c r="DB6"/>
  <c r="CY6"/>
  <c r="DC6"/>
  <c r="AZ6"/>
  <c r="BI6"/>
  <c r="AH6"/>
  <c r="AY6"/>
  <c r="AG6"/>
  <c r="Q6"/>
  <c r="BM6"/>
  <c r="AR6"/>
  <c r="BQ6"/>
  <c r="AQ6"/>
  <c r="Y6"/>
  <c r="H6"/>
  <c r="CQ6" i="3" l="1"/>
  <c r="CK6"/>
  <c r="CB6"/>
  <c r="BT6"/>
  <c r="BC6"/>
  <c r="AY6"/>
  <c r="AB6"/>
  <c r="L6"/>
  <c r="AN6"/>
  <c r="BN6"/>
  <c r="BO6"/>
  <c r="AO6"/>
  <c r="AJ6"/>
  <c r="AU6"/>
  <c r="AK6"/>
  <c r="B6"/>
  <c r="CP6"/>
  <c r="CG6" i="4"/>
  <c r="AI6"/>
  <c r="W6"/>
  <c r="CM6" i="3"/>
  <c r="N6"/>
  <c r="D6"/>
  <c r="CC6"/>
  <c r="BI6"/>
  <c r="BE6"/>
  <c r="BP6"/>
  <c r="CL6"/>
  <c r="EB6" i="4"/>
  <c r="ED6"/>
  <c r="EJ6"/>
  <c r="CW6"/>
  <c r="DD6"/>
  <c r="BU6"/>
  <c r="AK6"/>
  <c r="AS6"/>
  <c r="DY6"/>
  <c r="CS6"/>
  <c r="CF6"/>
  <c r="CD6"/>
  <c r="Z6"/>
  <c r="AR6"/>
  <c r="DK6"/>
  <c r="DI6"/>
  <c r="DO6"/>
  <c r="DM6"/>
  <c r="EF6"/>
  <c r="EG6"/>
  <c r="P6"/>
  <c r="DT6"/>
  <c r="DU6"/>
  <c r="DW6"/>
  <c r="DG6"/>
  <c r="EK6"/>
  <c r="EM6"/>
  <c r="EO6"/>
  <c r="EL6"/>
  <c r="EA6"/>
  <c r="CN6"/>
  <c r="AJ6"/>
  <c r="CR6"/>
  <c r="AA6"/>
  <c r="Q6"/>
  <c r="CL6"/>
  <c r="BS6"/>
  <c r="BE6"/>
  <c r="CV6"/>
  <c r="AV6"/>
  <c r="U6"/>
  <c r="EH6"/>
  <c r="EC6"/>
  <c r="EE6"/>
  <c r="ES6"/>
  <c r="BK6"/>
  <c r="BN6"/>
  <c r="BG6"/>
  <c r="BJ6"/>
  <c r="CY6"/>
  <c r="BR6"/>
  <c r="AY6"/>
  <c r="CT6"/>
  <c r="N6"/>
  <c r="CJ6"/>
  <c r="AP6"/>
  <c r="AG6"/>
  <c r="EI6"/>
  <c r="DV6"/>
  <c r="K6"/>
  <c r="EN6"/>
  <c r="Y6"/>
  <c r="BC6"/>
  <c r="BL6"/>
  <c r="AL6"/>
  <c r="V6"/>
  <c r="AD6"/>
  <c r="CU6"/>
  <c r="AN6"/>
  <c r="AF6"/>
  <c r="T6"/>
  <c r="E6"/>
  <c r="DS6"/>
  <c r="DQ6"/>
  <c r="R6"/>
  <c r="DX6"/>
  <c r="DZ6"/>
  <c r="X6"/>
  <c r="ER6"/>
  <c r="EP6"/>
  <c r="EQ6"/>
  <c r="CQ6"/>
  <c r="AB6"/>
  <c r="BH6"/>
  <c r="H6"/>
  <c r="M6"/>
  <c r="AC6"/>
  <c r="DH6"/>
  <c r="DJ6"/>
  <c r="DL6"/>
  <c r="DN6"/>
  <c r="DE6"/>
  <c r="AX6"/>
  <c r="DP6"/>
  <c r="DR6"/>
  <c r="BA6"/>
  <c r="DA6"/>
  <c r="L6"/>
  <c r="AH6"/>
  <c r="AT6"/>
  <c r="O6"/>
  <c r="CA6"/>
  <c r="B6"/>
  <c r="BY6"/>
  <c r="BF6"/>
  <c r="BT6"/>
  <c r="BQ6"/>
  <c r="AU6"/>
  <c r="F6"/>
  <c r="CH6"/>
  <c r="BB6"/>
  <c r="DB6"/>
  <c r="BP6"/>
  <c r="CI6"/>
  <c r="S6"/>
  <c r="AO6"/>
  <c r="DC6"/>
  <c r="BW6"/>
  <c r="BV6"/>
  <c r="BZ6"/>
  <c r="CP6"/>
  <c r="BM6"/>
  <c r="DF6"/>
  <c r="BO6"/>
  <c r="CC6"/>
  <c r="AW6"/>
  <c r="CK6"/>
  <c r="CZ6"/>
  <c r="AZ6"/>
  <c r="I6"/>
  <c r="D6"/>
  <c r="CM6"/>
  <c r="BI6"/>
  <c r="CO6"/>
  <c r="CB6"/>
  <c r="CX6"/>
  <c r="BX6"/>
  <c r="CD6" i="3"/>
  <c r="BS6"/>
  <c r="BG6"/>
  <c r="AW6"/>
  <c r="CR6"/>
  <c r="CF6"/>
  <c r="K6"/>
  <c r="AC6"/>
  <c r="AE6"/>
  <c r="BF6"/>
  <c r="AT6"/>
  <c r="AH6"/>
  <c r="CA6"/>
  <c r="W6"/>
  <c r="BL6"/>
  <c r="BW6"/>
  <c r="AL6"/>
  <c r="BA6"/>
  <c r="Q6"/>
  <c r="CG6"/>
  <c r="AV6"/>
  <c r="O6"/>
  <c r="R6"/>
  <c r="S6"/>
  <c r="BZ6"/>
  <c r="AM6"/>
  <c r="X6"/>
  <c r="CE6"/>
  <c r="AR6"/>
  <c r="BM6"/>
  <c r="AG6"/>
  <c r="CO6"/>
  <c r="BK6"/>
  <c r="BU6"/>
  <c r="AX6"/>
  <c r="BH6"/>
  <c r="BR6"/>
  <c r="BB6"/>
  <c r="AI6"/>
  <c r="CH6"/>
  <c r="E6"/>
  <c r="F6"/>
  <c r="T6"/>
  <c r="J6"/>
  <c r="Z6"/>
  <c r="AP6"/>
  <c r="M6"/>
  <c r="I6"/>
  <c r="AA6"/>
  <c r="CN6"/>
  <c r="BV6"/>
  <c r="AS6"/>
  <c r="P6"/>
</calcChain>
</file>

<file path=xl/sharedStrings.xml><?xml version="1.0" encoding="utf-8"?>
<sst xmlns="http://schemas.openxmlformats.org/spreadsheetml/2006/main" count="497" uniqueCount="259">
  <si>
    <t>код</t>
  </si>
  <si>
    <t>Раздел 1</t>
  </si>
  <si>
    <t>Общие сведения об учреждении</t>
  </si>
  <si>
    <t>Раздел 2</t>
  </si>
  <si>
    <t>Сведения о численности воспитанников</t>
  </si>
  <si>
    <t>1.1 Организационная структура организации</t>
  </si>
  <si>
    <t>1.2. Организация деятельности</t>
  </si>
  <si>
    <t>2.1. Распределение воспитанников по группам</t>
  </si>
  <si>
    <t>2.2. Распределение детей по возрасту</t>
  </si>
  <si>
    <t>№</t>
  </si>
  <si>
    <t xml:space="preserve">Наименование МДОУ (в соответствии с учред. документ.) </t>
  </si>
  <si>
    <t>дошк.о.о.</t>
  </si>
  <si>
    <t>филиалы:</t>
  </si>
  <si>
    <t>группы, при:</t>
  </si>
  <si>
    <t>режим работы</t>
  </si>
  <si>
    <t>нах-ся на кап.рем.</t>
  </si>
  <si>
    <t>деят-сть приостановлена</t>
  </si>
  <si>
    <t>код типа поселения</t>
  </si>
  <si>
    <t>Численность воспитанников,чел. ВСЕГО</t>
  </si>
  <si>
    <t>из них : в группах для детей в возрасте  3года и старше</t>
  </si>
  <si>
    <t>с ограниченными возможностями здоровья</t>
  </si>
  <si>
    <t>число групп ВСЕГО</t>
  </si>
  <si>
    <t>в том числев возрасте  3года и старше</t>
  </si>
  <si>
    <t>число мест , всего</t>
  </si>
  <si>
    <t>всего</t>
  </si>
  <si>
    <t>в т.ч. 3года и старше</t>
  </si>
  <si>
    <t>численность воспитанников</t>
  </si>
  <si>
    <t xml:space="preserve"> дошк.обр.орг.</t>
  </si>
  <si>
    <t xml:space="preserve"> общеобр.о.</t>
  </si>
  <si>
    <t xml:space="preserve"> обр.о.высш.о.</t>
  </si>
  <si>
    <t>общеобр-й орг-ции</t>
  </si>
  <si>
    <t>о.орг. высш. обр-я</t>
  </si>
  <si>
    <t>орг.доп.обр-я</t>
  </si>
  <si>
    <t>ином юр.лице</t>
  </si>
  <si>
    <t>компенс.</t>
  </si>
  <si>
    <t>нар.слуха</t>
  </si>
  <si>
    <t>нар.речи</t>
  </si>
  <si>
    <t>нар.зрения</t>
  </si>
  <si>
    <t>нар.интел.</t>
  </si>
  <si>
    <t>зпр</t>
  </si>
  <si>
    <t>нар. Опр-дв</t>
  </si>
  <si>
    <t>сл.дефект</t>
  </si>
  <si>
    <t>др.проф.</t>
  </si>
  <si>
    <t>гр.общераз.направ.</t>
  </si>
  <si>
    <t>гр.оздоров.напрвл</t>
  </si>
  <si>
    <t>тубер.инт</t>
  </si>
  <si>
    <t>часто болеющи</t>
  </si>
  <si>
    <t>гр.комбинир</t>
  </si>
  <si>
    <t>раннего развит</t>
  </si>
  <si>
    <t>присм и уход</t>
  </si>
  <si>
    <t>семейн.гр.</t>
  </si>
  <si>
    <t>кратковр</t>
  </si>
  <si>
    <t>круглосут</t>
  </si>
  <si>
    <t>разновозр</t>
  </si>
  <si>
    <t>Всего</t>
  </si>
  <si>
    <t>из них  дев.</t>
  </si>
  <si>
    <t>вос.-инвалиды</t>
  </si>
  <si>
    <t>7и ст.</t>
  </si>
  <si>
    <t>воспит.</t>
  </si>
  <si>
    <t>на дачи</t>
  </si>
  <si>
    <t>в т.ч. Русск.</t>
  </si>
  <si>
    <t>бур.</t>
  </si>
  <si>
    <t>эвенк.</t>
  </si>
  <si>
    <t>№ строки</t>
  </si>
  <si>
    <t>ВСЕГО по р-ну</t>
  </si>
  <si>
    <t>Итого (село) в т.ч.</t>
  </si>
  <si>
    <r>
      <t>школы-сады (</t>
    </r>
    <r>
      <rPr>
        <b/>
        <sz val="9"/>
        <rFont val="Times New Roman"/>
        <family val="1"/>
        <charset val="204"/>
      </rPr>
      <t>с</t>
    </r>
    <r>
      <rPr>
        <sz val="9"/>
        <rFont val="Times New Roman"/>
        <family val="1"/>
        <charset val="204"/>
      </rPr>
      <t>шкс)</t>
    </r>
  </si>
  <si>
    <r>
      <t>5дн.сады (</t>
    </r>
    <r>
      <rPr>
        <b/>
        <sz val="9"/>
        <rFont val="Times New Roman"/>
        <family val="1"/>
        <charset val="204"/>
      </rPr>
      <t>с</t>
    </r>
    <r>
      <rPr>
        <sz val="9"/>
        <rFont val="Times New Roman"/>
        <family val="1"/>
        <charset val="204"/>
      </rPr>
      <t>с5)</t>
    </r>
  </si>
  <si>
    <r>
      <t>6дн.сады (</t>
    </r>
    <r>
      <rPr>
        <b/>
        <sz val="9"/>
        <rFont val="Times New Roman"/>
        <family val="1"/>
        <charset val="204"/>
      </rPr>
      <t>с</t>
    </r>
    <r>
      <rPr>
        <sz val="9"/>
        <rFont val="Times New Roman"/>
        <family val="1"/>
        <charset val="204"/>
      </rPr>
      <t>с6)</t>
    </r>
  </si>
  <si>
    <r>
      <t>группы при школах (</t>
    </r>
    <r>
      <rPr>
        <b/>
        <sz val="9"/>
        <rFont val="Times New Roman"/>
        <family val="1"/>
        <charset val="204"/>
      </rPr>
      <t>с</t>
    </r>
    <r>
      <rPr>
        <sz val="9"/>
        <rFont val="Times New Roman"/>
        <family val="1"/>
        <charset val="204"/>
      </rPr>
      <t>гр)</t>
    </r>
  </si>
  <si>
    <t>Итого (город) в т.ч.</t>
  </si>
  <si>
    <r>
      <t>школы-сады (</t>
    </r>
    <r>
      <rPr>
        <b/>
        <sz val="9"/>
        <rFont val="Times New Roman"/>
        <family val="1"/>
        <charset val="204"/>
      </rPr>
      <t>г</t>
    </r>
    <r>
      <rPr>
        <sz val="9"/>
        <rFont val="Times New Roman"/>
        <family val="1"/>
        <charset val="204"/>
      </rPr>
      <t>шкс)</t>
    </r>
  </si>
  <si>
    <r>
      <t>5дн.сады (</t>
    </r>
    <r>
      <rPr>
        <b/>
        <sz val="9"/>
        <rFont val="Times New Roman"/>
        <family val="1"/>
        <charset val="204"/>
      </rPr>
      <t>г</t>
    </r>
    <r>
      <rPr>
        <sz val="9"/>
        <rFont val="Times New Roman"/>
        <family val="1"/>
        <charset val="204"/>
      </rPr>
      <t>с5)</t>
    </r>
  </si>
  <si>
    <r>
      <t>6дн.сады (</t>
    </r>
    <r>
      <rPr>
        <b/>
        <sz val="9"/>
        <rFont val="Times New Roman"/>
        <family val="1"/>
        <charset val="204"/>
      </rPr>
      <t>г</t>
    </r>
    <r>
      <rPr>
        <sz val="9"/>
        <rFont val="Times New Roman"/>
        <family val="1"/>
        <charset val="204"/>
      </rPr>
      <t>с6)</t>
    </r>
  </si>
  <si>
    <r>
      <t>группы при школах (</t>
    </r>
    <r>
      <rPr>
        <b/>
        <sz val="9"/>
        <rFont val="Times New Roman"/>
        <family val="1"/>
        <charset val="204"/>
      </rPr>
      <t>г</t>
    </r>
    <r>
      <rPr>
        <sz val="9"/>
        <rFont val="Times New Roman"/>
        <family val="1"/>
        <charset val="204"/>
      </rPr>
      <t>гр)</t>
    </r>
  </si>
  <si>
    <t>расшифровка по графе код</t>
  </si>
  <si>
    <t>сшкс</t>
  </si>
  <si>
    <t>сельская школа-сад</t>
  </si>
  <si>
    <t>сс5</t>
  </si>
  <si>
    <t>сельский детский сад по 5-дневке</t>
  </si>
  <si>
    <t>сс6</t>
  </si>
  <si>
    <t>сельский детский сад по 6-дневке</t>
  </si>
  <si>
    <t>сгр</t>
  </si>
  <si>
    <t>гр.при сельской школе</t>
  </si>
  <si>
    <t>гшкс</t>
  </si>
  <si>
    <t>городская школа-сад</t>
  </si>
  <si>
    <t>гс5</t>
  </si>
  <si>
    <t>городской детский сад по 5-дневке</t>
  </si>
  <si>
    <t>гс6</t>
  </si>
  <si>
    <t>городской детский сад по 6-дневке</t>
  </si>
  <si>
    <t>ггр</t>
  </si>
  <si>
    <t>гр.при городской школе</t>
  </si>
  <si>
    <t xml:space="preserve"> </t>
  </si>
  <si>
    <t>Орг. осущ. присм. и уход</t>
  </si>
  <si>
    <t>им-тся ли кол-г-й орган …</t>
  </si>
  <si>
    <t>всего (2+11+12+15+16+17+18)</t>
  </si>
  <si>
    <t>общераз.напр.</t>
  </si>
  <si>
    <t>по пр и уходу</t>
  </si>
  <si>
    <t>дети-инвалиды</t>
  </si>
  <si>
    <t>2.3. Орг-я летн. отдыха</t>
  </si>
  <si>
    <t>2.4.Язык обучения и восп….</t>
  </si>
  <si>
    <t>Раздел 3 Сведения о персонале учреждения</t>
  </si>
  <si>
    <t>3.1.Распределение персонала по уровню образования и полу (без внешних совместителей и работавших по договорам гражданско-правового характера)</t>
  </si>
  <si>
    <t>Педагог. всего</t>
  </si>
  <si>
    <t>воспит</t>
  </si>
  <si>
    <t>ст.воспит.</t>
  </si>
  <si>
    <t>муз.руковод.</t>
  </si>
  <si>
    <t>инс.по физкульт.</t>
  </si>
  <si>
    <t>уч-логопед</t>
  </si>
  <si>
    <t>уч-дефект</t>
  </si>
  <si>
    <t>пед-психол</t>
  </si>
  <si>
    <t>соц.педагог</t>
  </si>
  <si>
    <t>пед-организ</t>
  </si>
  <si>
    <t>пед.доп.образ</t>
  </si>
  <si>
    <t>др.пед.работ</t>
  </si>
  <si>
    <t>из них педагогическое</t>
  </si>
  <si>
    <t>среднее профессиональное</t>
  </si>
  <si>
    <t>из гр.3- женщины</t>
  </si>
  <si>
    <t>кроме того численность внешних совместителей</t>
  </si>
  <si>
    <t>Итого (село) в.т.ч.</t>
  </si>
  <si>
    <t>Итого (город) в.т.ч.</t>
  </si>
  <si>
    <t>высшее</t>
  </si>
  <si>
    <t>3.2. Распределение административного и педагогического персонала по возрасту</t>
  </si>
  <si>
    <t>моложе 25 лет</t>
  </si>
  <si>
    <t>25-29</t>
  </si>
  <si>
    <t>40-44</t>
  </si>
  <si>
    <t>45-49</t>
  </si>
  <si>
    <t>50-54</t>
  </si>
  <si>
    <t>55-59</t>
  </si>
  <si>
    <t>30-34</t>
  </si>
  <si>
    <t>35-39</t>
  </si>
  <si>
    <t>60-64</t>
  </si>
  <si>
    <t>65- и более</t>
  </si>
  <si>
    <t>3.3. Распределение административного и педагогического персонала по стажу работы (без внешних совместителей …)</t>
  </si>
  <si>
    <t>в том числе имеют общий стаж работы,лет</t>
  </si>
  <si>
    <t>в том числе имеют педагогический стаж работы,лет</t>
  </si>
  <si>
    <t>ПП</t>
  </si>
  <si>
    <t>до 3</t>
  </si>
  <si>
    <t>от 3до 5</t>
  </si>
  <si>
    <t>от 5 до 10</t>
  </si>
  <si>
    <t>от 10до15</t>
  </si>
  <si>
    <t>от 15 до 20</t>
  </si>
  <si>
    <t>20 и более</t>
  </si>
  <si>
    <t>численность пед работников</t>
  </si>
  <si>
    <t>Раздел 4 Материально-техническая база учреждения</t>
  </si>
  <si>
    <t>4.1. Площадь помещений дошкольной образовательной организации</t>
  </si>
  <si>
    <t>общая площадь зданий и помещений</t>
  </si>
  <si>
    <t>из неё площадь по форме владения, пользования:</t>
  </si>
  <si>
    <t>Из общей площади (гр.3) -площадь, сданная в аренду (субаренду)</t>
  </si>
  <si>
    <t>муз.зал</t>
  </si>
  <si>
    <t>физк.зал</t>
  </si>
  <si>
    <t>закрыт. плават. бассейн</t>
  </si>
  <si>
    <t>зимний сад</t>
  </si>
  <si>
    <t>требует кап.ремонта</t>
  </si>
  <si>
    <t>наход.в аварин.состоянии</t>
  </si>
  <si>
    <t>имеет все виды благоустр.</t>
  </si>
  <si>
    <t>центр.отоплен</t>
  </si>
  <si>
    <t>водоснабжение</t>
  </si>
  <si>
    <t>канализацию</t>
  </si>
  <si>
    <t>Число зданий, всего</t>
  </si>
  <si>
    <t>Число ПК</t>
  </si>
  <si>
    <t>из низ доступны для исп.детей</t>
  </si>
  <si>
    <t>Число ПК, с доступом к сети Интернет</t>
  </si>
  <si>
    <t>Наличие адреса эл.почты</t>
  </si>
  <si>
    <t>Имеет собст.сайт</t>
  </si>
  <si>
    <t>предст.на сайте инф о св.деят</t>
  </si>
  <si>
    <t>из нее исп непос для нужд орг</t>
  </si>
  <si>
    <t>из нее груп.ячеек</t>
  </si>
  <si>
    <t>до.помещ</t>
  </si>
  <si>
    <t>из стр3 для детей старше 3-х лет</t>
  </si>
  <si>
    <t>на правах собственности</t>
  </si>
  <si>
    <t>в оперативном управлени</t>
  </si>
  <si>
    <t>арендованная</t>
  </si>
  <si>
    <t>другие формы владения</t>
  </si>
  <si>
    <t>изолятор</t>
  </si>
  <si>
    <t>4.2 Наличие помещений</t>
  </si>
  <si>
    <t>4.3.Техническое состояние зданий ДОУ</t>
  </si>
  <si>
    <t>в авар.состоянии</t>
  </si>
  <si>
    <t>из них требуют кап.ремонта</t>
  </si>
  <si>
    <t>4.4 Электронные ресурсы</t>
  </si>
  <si>
    <t>Местность (город -г, село -с)</t>
  </si>
  <si>
    <t>Наименование ДОО</t>
  </si>
  <si>
    <t xml:space="preserve">кол-во детей в группах общеразвивающей направленности </t>
  </si>
  <si>
    <t xml:space="preserve">кол-во детей в группах компенсирующей направленности и оздоровительной  направленности для детей с туберкулезной интоксикацией </t>
  </si>
  <si>
    <t>до 5 часов</t>
  </si>
  <si>
    <t>8-10,5 часов</t>
  </si>
  <si>
    <t>12 часов</t>
  </si>
  <si>
    <t>24 часа</t>
  </si>
  <si>
    <t>Посещаемость учреждения</t>
  </si>
  <si>
    <t>Пллановое количество детодней</t>
  </si>
  <si>
    <t>Число дней работы организации</t>
  </si>
  <si>
    <t>число дней проведенныхх в группе</t>
  </si>
  <si>
    <t>число пропущенных детьми дней</t>
  </si>
  <si>
    <t>в т.ч. по болезни</t>
  </si>
  <si>
    <t>по др. причинам</t>
  </si>
  <si>
    <t>внебюджетные, всего</t>
  </si>
  <si>
    <t>из них род.плата</t>
  </si>
  <si>
    <t>услуги связи</t>
  </si>
  <si>
    <t>трансп.услуги</t>
  </si>
  <si>
    <t>ком.услуги</t>
  </si>
  <si>
    <t>аредн.плата</t>
  </si>
  <si>
    <t>услуги по сод.имущ.</t>
  </si>
  <si>
    <t>Финансово-экономическая деятельность организации</t>
  </si>
  <si>
    <t xml:space="preserve">Всего </t>
  </si>
  <si>
    <t>из них за счет:</t>
  </si>
  <si>
    <t>федерального бюджета</t>
  </si>
  <si>
    <t>республиканского бюджета</t>
  </si>
  <si>
    <t>метного бюджета</t>
  </si>
  <si>
    <t>Бюджетные, всего</t>
  </si>
  <si>
    <t>Распределение объема средств организации по источникам их получения</t>
  </si>
  <si>
    <t>Расходы организации</t>
  </si>
  <si>
    <t>начисления на оплату труда</t>
  </si>
  <si>
    <t>материальные затраты</t>
  </si>
  <si>
    <t>в т.ч. на оплату труда</t>
  </si>
  <si>
    <t xml:space="preserve">из нее </t>
  </si>
  <si>
    <t>АУП</t>
  </si>
  <si>
    <t>в т.ч. питание</t>
  </si>
  <si>
    <t>прочие услуги</t>
  </si>
  <si>
    <t>в т.ч. в возрасте, лет (число полных лет на 01.01.2020 г.)</t>
  </si>
  <si>
    <t>число полных лет по состоянию на 1 января 2020 года</t>
  </si>
  <si>
    <t>Раздел 5. Затраты на внедрение и использование цифровых технологий в отчетном году</t>
  </si>
  <si>
    <t>(раздел и справку заполняет только дошкольная образовательная организация, являющаяся самостоятельным юридическим лицом)</t>
  </si>
  <si>
    <t>из них затраты на продукты и услуги в области инф без-ти</t>
  </si>
  <si>
    <t>Затраты на внедр-е и исп-е цифр технологий - всего</t>
  </si>
  <si>
    <t>из строки 01 внутр затраты на внедр-е и исп-е цифр технологий</t>
  </si>
  <si>
    <t xml:space="preserve">Внешние затраты на внедр-е и исп-е цифр технологий </t>
  </si>
  <si>
    <t>Справка. Источники фин-я внутр затрат на внедр-е и исп-е цифр технологий</t>
  </si>
  <si>
    <t xml:space="preserve">Внутренние затраты на внедрение и использование цифровых технологий </t>
  </si>
  <si>
    <t>из 51стр прошли в теч 3 лет повыш квал</t>
  </si>
  <si>
    <t>из 7стр имеющ. спе.дефектолог.образ-ие</t>
  </si>
  <si>
    <t xml:space="preserve">из строки 3 на приобр-е машин и оборуд-я, связанных с цифр технологиями, а также технич обслуж-е, модернизацию, текущ и капит ремонт, вып-е собств-ми силами </t>
  </si>
  <si>
    <t>из строки 4 на приобр-е вычислит техники и оргтехники</t>
  </si>
  <si>
    <t>из строки 4 коммуникац оборуд-я</t>
  </si>
  <si>
    <t>из строки 3 на приобр-е ПО, адаптацию и доработку ПО, вып-е собств силами</t>
  </si>
  <si>
    <t>из строки 7 в том числе российского ПО</t>
  </si>
  <si>
    <t>из строки 3 на оплату услуг электросвязи</t>
  </si>
  <si>
    <t>из строки 9 в том числе на оплату доступа к Интернету</t>
  </si>
  <si>
    <t>из строки 3 на приобретение цифр контента</t>
  </si>
  <si>
    <t>Всего детей с 01.01.2021</t>
  </si>
  <si>
    <t>из строки 1 по источникам фин-я: собств-е средства орг-ии</t>
  </si>
  <si>
    <t>из строки 1 средства бюджетов всех уровней</t>
  </si>
  <si>
    <t>из строки 1 прочие привлеченные средства</t>
  </si>
  <si>
    <t>из строки 4 некоммерческих организаций</t>
  </si>
  <si>
    <t xml:space="preserve">
из строки 4 физических лиц</t>
  </si>
  <si>
    <t>МАДОУ С ЦРР "Золотой ключик"</t>
  </si>
  <si>
    <t>МБДОУ ЦРР детский сад "Теремок"</t>
  </si>
  <si>
    <t>МБДОУ ДС комбинированного вида "Серебряное копытце"</t>
  </si>
  <si>
    <t>МБДОУ ЯС комбинированного вида "Подснежник"</t>
  </si>
  <si>
    <t>МАДОУ д/с "Брусничка"</t>
  </si>
  <si>
    <t>МАДОУ СЦРР ДС "Золотой ключик"</t>
  </si>
  <si>
    <t>МБДОУ ЦРР ДС "Теремок"</t>
  </si>
  <si>
    <t>МБДОУ я-д/с "Подснежник" комбинированного вида</t>
  </si>
  <si>
    <t>итого по садам</t>
  </si>
  <si>
    <t>МАДОУ ДС "Брусничка"</t>
  </si>
  <si>
    <t>байкальск</t>
  </si>
  <si>
    <t>г. Северо</t>
  </si>
  <si>
    <t>итого</t>
  </si>
  <si>
    <t>остаток</t>
  </si>
  <si>
    <t>Всего по садам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</si>
</sst>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12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sz val="9"/>
      <color indexed="12"/>
      <name val="Times New Roman"/>
      <family val="1"/>
      <charset val="204"/>
    </font>
    <font>
      <b/>
      <sz val="9"/>
      <color indexed="17"/>
      <name val="Times New Roman"/>
      <family val="1"/>
      <charset val="204"/>
    </font>
    <font>
      <b/>
      <sz val="9"/>
      <color indexed="16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Arial Cyr"/>
      <charset val="204"/>
    </font>
    <font>
      <sz val="8"/>
      <color indexed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8EE11F"/>
        <bgColor indexed="64"/>
      </patternFill>
    </fill>
    <fill>
      <patternFill patternType="solid">
        <fgColor rgb="FFC8FA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84">
    <xf numFmtId="0" fontId="0" fillId="0" borderId="0" xfId="0"/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distributed" wrapText="1"/>
    </xf>
    <xf numFmtId="0" fontId="1" fillId="0" borderId="0" xfId="0" applyFont="1" applyBorder="1" applyAlignment="1" applyProtection="1">
      <alignment horizontal="center" vertical="distributed" wrapText="1"/>
    </xf>
    <xf numFmtId="0" fontId="1" fillId="0" borderId="0" xfId="0" applyFont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right" vertical="center" wrapText="1"/>
    </xf>
    <xf numFmtId="0" fontId="5" fillId="0" borderId="0" xfId="0" applyFont="1" applyFill="1" applyBorder="1" applyProtection="1"/>
    <xf numFmtId="0" fontId="1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Protection="1"/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Protection="1">
      <protection locked="0"/>
    </xf>
    <xf numFmtId="0" fontId="8" fillId="0" borderId="0" xfId="0" applyFont="1" applyBorder="1" applyAlignment="1" applyProtection="1">
      <alignment horizontal="justify"/>
      <protection locked="0"/>
    </xf>
    <xf numFmtId="0" fontId="2" fillId="3" borderId="0" xfId="0" applyFont="1" applyFill="1" applyBorder="1" applyAlignment="1" applyProtection="1">
      <alignment vertical="center"/>
    </xf>
    <xf numFmtId="49" fontId="1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right" vertical="center" wrapText="1"/>
    </xf>
    <xf numFmtId="0" fontId="5" fillId="3" borderId="0" xfId="0" applyFont="1" applyFill="1" applyBorder="1" applyAlignment="1" applyProtection="1">
      <alignment horizontal="right" vertical="center" wrapText="1"/>
    </xf>
    <xf numFmtId="0" fontId="1" fillId="3" borderId="0" xfId="0" applyFont="1" applyFill="1" applyBorder="1" applyAlignment="1" applyProtection="1">
      <alignment horizontal="right" vertical="center" wrapText="1"/>
    </xf>
    <xf numFmtId="0" fontId="6" fillId="3" borderId="0" xfId="0" applyFont="1" applyFill="1" applyBorder="1" applyAlignment="1" applyProtection="1">
      <alignment horizontal="right" vertical="center" wrapText="1"/>
    </xf>
    <xf numFmtId="1" fontId="1" fillId="3" borderId="0" xfId="0" applyNumberFormat="1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vertical="center"/>
    </xf>
    <xf numFmtId="49" fontId="1" fillId="4" borderId="0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right" vertical="center" wrapText="1"/>
    </xf>
    <xf numFmtId="0" fontId="5" fillId="4" borderId="0" xfId="0" applyFont="1" applyFill="1" applyBorder="1" applyAlignment="1" applyProtection="1">
      <alignment horizontal="right" vertical="center" wrapText="1"/>
    </xf>
    <xf numFmtId="0" fontId="1" fillId="4" borderId="0" xfId="0" applyFont="1" applyFill="1" applyBorder="1" applyAlignment="1" applyProtection="1">
      <alignment horizontal="right" vertical="center" wrapText="1"/>
    </xf>
    <xf numFmtId="0" fontId="6" fillId="4" borderId="0" xfId="0" applyFont="1" applyFill="1" applyBorder="1" applyAlignment="1" applyProtection="1">
      <alignment horizontal="right" vertical="center" wrapText="1"/>
    </xf>
    <xf numFmtId="0" fontId="1" fillId="4" borderId="0" xfId="0" applyFont="1" applyFill="1" applyBorder="1" applyProtection="1"/>
    <xf numFmtId="0" fontId="4" fillId="4" borderId="0" xfId="0" applyFont="1" applyFill="1" applyBorder="1" applyAlignment="1" applyProtection="1">
      <alignment vertical="center" wrapText="1"/>
      <protection locked="0"/>
    </xf>
    <xf numFmtId="0" fontId="4" fillId="4" borderId="0" xfId="0" applyFont="1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 wrapText="1"/>
    </xf>
    <xf numFmtId="0" fontId="1" fillId="4" borderId="0" xfId="0" applyFont="1" applyFill="1" applyBorder="1" applyAlignment="1" applyProtection="1">
      <alignment horizontal="left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Protection="1">
      <protection locked="0"/>
    </xf>
    <xf numFmtId="1" fontId="1" fillId="4" borderId="0" xfId="0" applyNumberFormat="1" applyFont="1" applyFill="1" applyBorder="1" applyProtection="1"/>
    <xf numFmtId="1" fontId="1" fillId="3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</xf>
    <xf numFmtId="0" fontId="1" fillId="0" borderId="0" xfId="1" applyFont="1" applyFill="1" applyProtection="1"/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/>
    <xf numFmtId="0" fontId="1" fillId="0" borderId="0" xfId="1" applyFont="1" applyFill="1" applyBorder="1" applyProtection="1"/>
    <xf numFmtId="0" fontId="2" fillId="0" borderId="0" xfId="1" applyFont="1" applyFill="1" applyProtection="1"/>
    <xf numFmtId="0" fontId="2" fillId="0" borderId="0" xfId="1" applyFont="1" applyFill="1" applyBorder="1" applyProtection="1"/>
    <xf numFmtId="0" fontId="1" fillId="0" borderId="0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vertical="center" wrapText="1"/>
    </xf>
    <xf numFmtId="16" fontId="1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right" vertical="center" wrapText="1"/>
    </xf>
    <xf numFmtId="0" fontId="5" fillId="0" borderId="0" xfId="1" applyFont="1" applyFill="1" applyBorder="1" applyProtection="1"/>
    <xf numFmtId="0" fontId="1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Protection="1"/>
    <xf numFmtId="0" fontId="1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Protection="1">
      <protection locked="0"/>
    </xf>
    <xf numFmtId="0" fontId="1" fillId="0" borderId="0" xfId="1" applyFont="1" applyFill="1" applyProtection="1"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2" fillId="3" borderId="0" xfId="1" applyFont="1" applyFill="1" applyAlignment="1" applyProtection="1"/>
    <xf numFmtId="0" fontId="1" fillId="3" borderId="0" xfId="1" applyFont="1" applyFill="1" applyBorder="1" applyAlignment="1" applyProtection="1">
      <alignment horizontal="center" vertical="center" wrapText="1"/>
    </xf>
    <xf numFmtId="0" fontId="2" fillId="3" borderId="0" xfId="1" applyFont="1" applyFill="1" applyAlignment="1" applyProtection="1">
      <alignment horizontal="center" vertical="center"/>
    </xf>
    <xf numFmtId="0" fontId="2" fillId="3" borderId="0" xfId="1" applyFont="1" applyFill="1" applyBorder="1" applyAlignment="1" applyProtection="1">
      <alignment horizontal="right" vertical="center" wrapText="1"/>
    </xf>
    <xf numFmtId="0" fontId="5" fillId="3" borderId="0" xfId="1" applyFont="1" applyFill="1" applyBorder="1" applyAlignment="1" applyProtection="1">
      <alignment horizontal="right" vertical="center" wrapText="1"/>
    </xf>
    <xf numFmtId="0" fontId="1" fillId="3" borderId="0" xfId="1" applyFont="1" applyFill="1" applyBorder="1" applyAlignment="1" applyProtection="1">
      <alignment horizontal="right" vertical="center" wrapText="1"/>
    </xf>
    <xf numFmtId="0" fontId="6" fillId="3" borderId="0" xfId="1" applyFont="1" applyFill="1" applyBorder="1" applyAlignment="1" applyProtection="1">
      <alignment horizontal="right" vertical="center" wrapText="1"/>
    </xf>
    <xf numFmtId="0" fontId="1" fillId="3" borderId="0" xfId="1" applyFont="1" applyFill="1" applyBorder="1" applyProtection="1"/>
    <xf numFmtId="0" fontId="1" fillId="3" borderId="0" xfId="1" applyFont="1" applyFill="1" applyBorder="1" applyProtection="1">
      <protection locked="0"/>
    </xf>
    <xf numFmtId="0" fontId="2" fillId="3" borderId="0" xfId="1" applyFont="1" applyFill="1" applyBorder="1" applyProtection="1"/>
    <xf numFmtId="0" fontId="1" fillId="3" borderId="0" xfId="1" applyFont="1" applyFill="1" applyBorder="1" applyAlignment="1" applyProtection="1">
      <alignment vertical="center" wrapText="1"/>
    </xf>
    <xf numFmtId="0" fontId="2" fillId="3" borderId="0" xfId="1" applyFont="1" applyFill="1" applyBorder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3" fillId="0" borderId="0" xfId="1" applyFont="1" applyFill="1" applyBorder="1" applyAlignment="1" applyProtection="1"/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center" vertical="center"/>
    </xf>
    <xf numFmtId="0" fontId="1" fillId="3" borderId="0" xfId="1" applyFont="1" applyFill="1" applyProtection="1"/>
    <xf numFmtId="0" fontId="1" fillId="3" borderId="0" xfId="1" applyFont="1" applyFill="1" applyProtection="1">
      <protection locked="0"/>
    </xf>
    <xf numFmtId="16" fontId="1" fillId="3" borderId="0" xfId="1" applyNumberFormat="1" applyFont="1" applyFill="1" applyBorder="1" applyAlignment="1" applyProtection="1">
      <alignment horizontal="center" vertical="center" wrapText="1"/>
    </xf>
    <xf numFmtId="0" fontId="1" fillId="3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vertical="distributed" textRotation="255"/>
    </xf>
    <xf numFmtId="0" fontId="10" fillId="0" borderId="0" xfId="1" applyFont="1" applyFill="1" applyBorder="1" applyAlignment="1" applyProtection="1">
      <alignment horizontal="center" vertical="center" textRotation="255"/>
    </xf>
    <xf numFmtId="0" fontId="10" fillId="0" borderId="0" xfId="1" applyFont="1" applyFill="1" applyBorder="1" applyAlignment="1" applyProtection="1">
      <alignment horizontal="center" vertical="distributed" textRotation="255"/>
    </xf>
    <xf numFmtId="0" fontId="1" fillId="4" borderId="0" xfId="1" applyFont="1" applyFill="1" applyBorder="1" applyAlignment="1" applyProtection="1">
      <alignment horizontal="center" vertical="center" wrapText="1"/>
    </xf>
    <xf numFmtId="0" fontId="2" fillId="4" borderId="0" xfId="1" applyFont="1" applyFill="1" applyBorder="1" applyAlignment="1" applyProtection="1">
      <alignment vertical="center" wrapText="1"/>
    </xf>
    <xf numFmtId="0" fontId="2" fillId="4" borderId="0" xfId="1" applyFont="1" applyFill="1" applyBorder="1" applyAlignment="1" applyProtection="1">
      <alignment horizontal="right" vertical="center" wrapText="1"/>
    </xf>
    <xf numFmtId="0" fontId="5" fillId="4" borderId="0" xfId="1" applyFont="1" applyFill="1" applyBorder="1" applyAlignment="1" applyProtection="1">
      <alignment horizontal="right" vertical="center" wrapText="1"/>
    </xf>
    <xf numFmtId="0" fontId="1" fillId="4" borderId="0" xfId="1" applyFont="1" applyFill="1" applyBorder="1" applyAlignment="1" applyProtection="1">
      <alignment horizontal="right" vertical="center" wrapText="1"/>
    </xf>
    <xf numFmtId="0" fontId="6" fillId="4" borderId="0" xfId="1" applyFont="1" applyFill="1" applyBorder="1" applyAlignment="1" applyProtection="1">
      <alignment horizontal="right" vertical="center" wrapText="1"/>
    </xf>
    <xf numFmtId="0" fontId="1" fillId="4" borderId="0" xfId="1" applyFont="1" applyFill="1" applyBorder="1" applyProtection="1"/>
    <xf numFmtId="0" fontId="1" fillId="4" borderId="0" xfId="1" applyFont="1" applyFill="1" applyBorder="1" applyProtection="1">
      <protection locked="0"/>
    </xf>
    <xf numFmtId="0" fontId="2" fillId="3" borderId="0" xfId="1" applyFont="1" applyFill="1" applyBorder="1" applyAlignment="1" applyProtection="1"/>
    <xf numFmtId="0" fontId="2" fillId="3" borderId="0" xfId="1" applyFont="1" applyFill="1" applyBorder="1" applyAlignment="1" applyProtection="1">
      <alignment vertical="center" wrapText="1"/>
    </xf>
    <xf numFmtId="3" fontId="11" fillId="0" borderId="0" xfId="2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vertical="center" wrapText="1"/>
    </xf>
    <xf numFmtId="0" fontId="2" fillId="3" borderId="0" xfId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left"/>
    </xf>
    <xf numFmtId="0" fontId="14" fillId="0" borderId="1" xfId="0" applyFont="1" applyBorder="1" applyAlignment="1">
      <alignment wrapText="1"/>
    </xf>
    <xf numFmtId="3" fontId="3" fillId="0" borderId="0" xfId="0" applyNumberFormat="1" applyFont="1" applyFill="1" applyBorder="1" applyProtection="1">
      <protection locked="0"/>
    </xf>
    <xf numFmtId="0" fontId="15" fillId="0" borderId="0" xfId="0" applyFont="1"/>
    <xf numFmtId="0" fontId="1" fillId="0" borderId="0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Alignment="1" applyProtection="1">
      <alignment horizontal="left" vertical="center" wrapText="1"/>
    </xf>
    <xf numFmtId="0" fontId="1" fillId="0" borderId="0" xfId="1" applyFont="1" applyFill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left"/>
    </xf>
    <xf numFmtId="0" fontId="1" fillId="0" borderId="0" xfId="1" applyFont="1" applyFill="1" applyBorder="1" applyAlignment="1" applyProtection="1">
      <alignment horizontal="center" vertical="distributed"/>
    </xf>
    <xf numFmtId="0" fontId="13" fillId="0" borderId="0" xfId="1" applyFont="1" applyFill="1" applyBorder="1" applyAlignment="1" applyProtection="1">
      <alignment horizontal="center" vertical="center" wrapText="1"/>
    </xf>
    <xf numFmtId="0" fontId="1" fillId="3" borderId="0" xfId="1" applyFont="1" applyFill="1" applyBorder="1" applyAlignment="1" applyProtection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 wrapText="1"/>
    </xf>
    <xf numFmtId="3" fontId="11" fillId="0" borderId="0" xfId="2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wrapText="1"/>
    </xf>
    <xf numFmtId="164" fontId="1" fillId="0" borderId="1" xfId="1" applyNumberFormat="1" applyFont="1" applyFill="1" applyBorder="1" applyProtection="1">
      <protection locked="0"/>
    </xf>
    <xf numFmtId="0" fontId="1" fillId="0" borderId="1" xfId="1" applyFont="1" applyFill="1" applyBorder="1" applyProtection="1">
      <protection locked="0"/>
    </xf>
    <xf numFmtId="0" fontId="1" fillId="0" borderId="2" xfId="1" applyFont="1" applyFill="1" applyBorder="1" applyAlignment="1" applyProtection="1">
      <alignment horizontal="center"/>
    </xf>
    <xf numFmtId="0" fontId="1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/>
    </xf>
    <xf numFmtId="0" fontId="1" fillId="0" borderId="1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_Расчет по ДОУ" xfId="2"/>
  </cellStyles>
  <dxfs count="2"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EE11F"/>
      <color rgb="FFC8FA5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W1908"/>
  <sheetViews>
    <sheetView zoomScale="110" zoomScaleNormal="11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 activeCell="GR26" sqref="GR26"/>
    </sheetView>
  </sheetViews>
  <sheetFormatPr defaultColWidth="3.140625" defaultRowHeight="12"/>
  <cols>
    <col min="1" max="1" width="4.5703125" style="25" customWidth="1"/>
    <col min="2" max="2" width="4.5703125" style="28" customWidth="1"/>
    <col min="3" max="3" width="27.140625" style="25" customWidth="1"/>
    <col min="4" max="11" width="4.140625" style="25" customWidth="1"/>
    <col min="12" max="12" width="6" style="25" customWidth="1"/>
    <col min="13" max="16" width="4.140625" style="25" customWidth="1"/>
    <col min="17" max="17" width="4.42578125" style="25" customWidth="1"/>
    <col min="18" max="18" width="6.42578125" style="55" customWidth="1"/>
    <col min="19" max="19" width="4.140625" style="65" customWidth="1"/>
    <col min="20" max="20" width="4.140625" style="35" customWidth="1"/>
    <col min="21" max="21" width="4.140625" style="42" customWidth="1"/>
    <col min="22" max="22" width="4.140625" style="35" customWidth="1"/>
    <col min="23" max="23" width="4.140625" style="42" customWidth="1"/>
    <col min="24" max="24" width="4.140625" style="35" customWidth="1"/>
    <col min="25" max="27" width="4.140625" style="42" customWidth="1"/>
    <col min="28" max="28" width="5.5703125" style="65" customWidth="1"/>
    <col min="29" max="29" width="4.140625" style="65" customWidth="1"/>
    <col min="30" max="31" width="4.140625" style="42" customWidth="1"/>
    <col min="32" max="35" width="4.140625" style="65" customWidth="1"/>
    <col min="36" max="40" width="4.140625" style="42" customWidth="1"/>
    <col min="41" max="41" width="6.7109375" style="55" customWidth="1"/>
    <col min="42" max="42" width="4.42578125" style="66" customWidth="1"/>
    <col min="43" max="50" width="4.42578125" style="25" customWidth="1"/>
    <col min="51" max="51" width="5.28515625" style="66" customWidth="1"/>
    <col min="52" max="52" width="4.42578125" style="66" customWidth="1"/>
    <col min="53" max="54" width="4.42578125" style="25" customWidth="1"/>
    <col min="55" max="56" width="4.42578125" style="66" customWidth="1"/>
    <col min="57" max="57" width="4.140625" style="66" customWidth="1"/>
    <col min="58" max="59" width="4.140625" style="25" customWidth="1"/>
    <col min="60" max="60" width="6.140625" style="72" customWidth="1"/>
    <col min="61" max="61" width="4.140625" style="66" customWidth="1"/>
    <col min="62" max="69" width="4.140625" style="25" customWidth="1"/>
    <col min="70" max="71" width="4.140625" style="66" customWidth="1"/>
    <col min="72" max="73" width="4.140625" style="25" customWidth="1"/>
    <col min="74" max="76" width="4.140625" style="66" customWidth="1"/>
    <col min="77" max="77" width="3.7109375" style="66" customWidth="1"/>
    <col min="78" max="78" width="4.42578125" style="25" customWidth="1"/>
    <col min="79" max="79" width="3.7109375" style="25" customWidth="1"/>
    <col min="80" max="80" width="6.42578125" style="72" customWidth="1"/>
    <col min="81" max="81" width="3.7109375" style="66" customWidth="1"/>
    <col min="82" max="89" width="3.7109375" style="25" customWidth="1"/>
    <col min="90" max="91" width="3.7109375" style="66" customWidth="1"/>
    <col min="92" max="93" width="3.7109375" style="25" customWidth="1"/>
    <col min="94" max="97" width="3.7109375" style="66" customWidth="1"/>
    <col min="98" max="98" width="4.42578125" style="25" customWidth="1"/>
    <col min="99" max="99" width="3.7109375" style="25" customWidth="1"/>
    <col min="100" max="100" width="6" style="72" customWidth="1"/>
    <col min="101" max="101" width="3.7109375" style="66" customWidth="1"/>
    <col min="102" max="109" width="3.7109375" style="25" customWidth="1"/>
    <col min="110" max="110" width="3.7109375" style="66" customWidth="1"/>
    <col min="111" max="111" width="3.5703125" style="66" customWidth="1"/>
    <col min="112" max="113" width="3.7109375" style="25" customWidth="1"/>
    <col min="114" max="117" width="3.7109375" style="66" customWidth="1"/>
    <col min="118" max="118" width="4.5703125" style="25" customWidth="1"/>
    <col min="119" max="122" width="3.7109375" style="25" customWidth="1"/>
    <col min="123" max="123" width="6.28515625" style="72" customWidth="1"/>
    <col min="124" max="124" width="3.7109375" style="66" customWidth="1"/>
    <col min="125" max="125" width="4.140625" style="25" customWidth="1"/>
    <col min="126" max="127" width="3.7109375" style="25" customWidth="1"/>
    <col min="128" max="129" width="3.7109375" style="44" customWidth="1"/>
    <col min="130" max="132" width="3.7109375" style="25" customWidth="1"/>
    <col min="133" max="134" width="3.7109375" style="66" customWidth="1"/>
    <col min="135" max="136" width="3.7109375" style="25" customWidth="1"/>
    <col min="137" max="139" width="3.7109375" style="66" customWidth="1"/>
    <col min="140" max="140" width="4.85546875" style="25" customWidth="1"/>
    <col min="141" max="141" width="4.42578125" style="29" customWidth="1"/>
    <col min="142" max="142" width="6.140625" style="72" customWidth="1"/>
    <col min="143" max="143" width="4.140625" style="66" customWidth="1"/>
    <col min="144" max="151" width="4.140625" style="25" customWidth="1"/>
    <col min="152" max="152" width="5.42578125" style="66" customWidth="1"/>
    <col min="153" max="153" width="4.140625" style="66" customWidth="1"/>
    <col min="154" max="155" width="4.140625" style="25" customWidth="1"/>
    <col min="156" max="156" width="4.140625" style="66" customWidth="1"/>
    <col min="157" max="157" width="3.42578125" style="66" customWidth="1"/>
    <col min="158" max="158" width="3.85546875" style="66" customWidth="1"/>
    <col min="159" max="159" width="4.140625" style="66" customWidth="1"/>
    <col min="160" max="161" width="4.140625" style="25" customWidth="1"/>
    <col min="162" max="162" width="5.140625" style="72" customWidth="1"/>
    <col min="163" max="164" width="5.140625" style="79" customWidth="1"/>
    <col min="165" max="165" width="5.140625" style="66" customWidth="1"/>
    <col min="166" max="167" width="4.140625" style="25" customWidth="1"/>
    <col min="168" max="168" width="4.7109375" style="25" customWidth="1"/>
    <col min="169" max="169" width="4.42578125" style="29" customWidth="1"/>
    <col min="170" max="170" width="4.28515625" style="29" customWidth="1"/>
    <col min="171" max="171" width="4.42578125" style="29" customWidth="1"/>
    <col min="172" max="172" width="4.7109375" style="29" customWidth="1"/>
    <col min="173" max="173" width="4.5703125" style="29" customWidth="1"/>
    <col min="174" max="174" width="4.42578125" style="29" customWidth="1"/>
    <col min="175" max="197" width="4.140625" style="25" customWidth="1"/>
    <col min="198" max="201" width="5.28515625" style="35" customWidth="1"/>
    <col min="202" max="202" width="6.140625" style="55" customWidth="1"/>
    <col min="203" max="205" width="6.140625" style="25" customWidth="1"/>
    <col min="206" max="246" width="3.140625" style="25"/>
    <col min="247" max="248" width="4.5703125" style="25" customWidth="1"/>
    <col min="249" max="249" width="27.140625" style="25" customWidth="1"/>
    <col min="250" max="263" width="4.140625" style="25" customWidth="1"/>
    <col min="264" max="264" width="6.42578125" style="25" customWidth="1"/>
    <col min="265" max="273" width="4.140625" style="25" customWidth="1"/>
    <col min="274" max="274" width="5.5703125" style="25" customWidth="1"/>
    <col min="275" max="284" width="4.140625" style="25" customWidth="1"/>
    <col min="285" max="285" width="6.7109375" style="25" customWidth="1"/>
    <col min="286" max="294" width="4.42578125" style="25" customWidth="1"/>
    <col min="295" max="295" width="5.28515625" style="25" customWidth="1"/>
    <col min="296" max="301" width="4.42578125" style="25" customWidth="1"/>
    <col min="302" max="302" width="4.140625" style="25" customWidth="1"/>
    <col min="303" max="303" width="6.140625" style="25" customWidth="1"/>
    <col min="304" max="319" width="4.140625" style="25" customWidth="1"/>
    <col min="320" max="320" width="3.7109375" style="25" customWidth="1"/>
    <col min="321" max="321" width="4.140625" style="25" customWidth="1"/>
    <col min="322" max="331" width="3.7109375" style="25" customWidth="1"/>
    <col min="332" max="332" width="3.5703125" style="25" customWidth="1"/>
    <col min="333" max="343" width="3.7109375" style="25" customWidth="1"/>
    <col min="344" max="344" width="4.140625" style="25" customWidth="1"/>
    <col min="345" max="359" width="3.7109375" style="25" customWidth="1"/>
    <col min="360" max="360" width="4.42578125" style="25" customWidth="1"/>
    <col min="361" max="361" width="6.140625" style="25" customWidth="1"/>
    <col min="362" max="370" width="4.140625" style="25" customWidth="1"/>
    <col min="371" max="371" width="5.42578125" style="25" customWidth="1"/>
    <col min="372" max="375" width="4.140625" style="25" customWidth="1"/>
    <col min="376" max="376" width="3.42578125" style="25" customWidth="1"/>
    <col min="377" max="377" width="3.85546875" style="25" customWidth="1"/>
    <col min="378" max="378" width="4.140625" style="25" customWidth="1"/>
    <col min="379" max="382" width="5.140625" style="25" customWidth="1"/>
    <col min="383" max="384" width="4.140625" style="25" customWidth="1"/>
    <col min="385" max="385" width="4.7109375" style="25" customWidth="1"/>
    <col min="386" max="386" width="4.42578125" style="25" customWidth="1"/>
    <col min="387" max="387" width="4.28515625" style="25" customWidth="1"/>
    <col min="388" max="388" width="4.42578125" style="25" customWidth="1"/>
    <col min="389" max="389" width="4.7109375" style="25" customWidth="1"/>
    <col min="390" max="390" width="4.5703125" style="25" customWidth="1"/>
    <col min="391" max="391" width="4.42578125" style="25" customWidth="1"/>
    <col min="392" max="414" width="4.140625" style="25" customWidth="1"/>
    <col min="415" max="415" width="9.140625" style="25" customWidth="1"/>
    <col min="416" max="416" width="10" style="25" customWidth="1"/>
    <col min="417" max="417" width="8.7109375" style="25" customWidth="1"/>
    <col min="418" max="418" width="7.7109375" style="25" customWidth="1"/>
    <col min="419" max="419" width="8.85546875" style="25" customWidth="1"/>
    <col min="420" max="420" width="10" style="25" customWidth="1"/>
    <col min="421" max="421" width="9.5703125" style="25" customWidth="1"/>
    <col min="422" max="422" width="8" style="25" customWidth="1"/>
    <col min="423" max="423" width="5.42578125" style="25" customWidth="1"/>
    <col min="424" max="426" width="4.140625" style="25" customWidth="1"/>
    <col min="427" max="427" width="6.140625" style="25" customWidth="1"/>
    <col min="428" max="428" width="7.140625" style="25" customWidth="1"/>
    <col min="429" max="429" width="6.7109375" style="25" customWidth="1"/>
    <col min="430" max="434" width="7.7109375" style="25" customWidth="1"/>
    <col min="435" max="458" width="6.140625" style="25" customWidth="1"/>
    <col min="459" max="461" width="4.140625" style="25" customWidth="1"/>
    <col min="462" max="502" width="3.140625" style="25"/>
    <col min="503" max="504" width="4.5703125" style="25" customWidth="1"/>
    <col min="505" max="505" width="27.140625" style="25" customWidth="1"/>
    <col min="506" max="519" width="4.140625" style="25" customWidth="1"/>
    <col min="520" max="520" width="6.42578125" style="25" customWidth="1"/>
    <col min="521" max="529" width="4.140625" style="25" customWidth="1"/>
    <col min="530" max="530" width="5.5703125" style="25" customWidth="1"/>
    <col min="531" max="540" width="4.140625" style="25" customWidth="1"/>
    <col min="541" max="541" width="6.7109375" style="25" customWidth="1"/>
    <col min="542" max="550" width="4.42578125" style="25" customWidth="1"/>
    <col min="551" max="551" width="5.28515625" style="25" customWidth="1"/>
    <col min="552" max="557" width="4.42578125" style="25" customWidth="1"/>
    <col min="558" max="558" width="4.140625" style="25" customWidth="1"/>
    <col min="559" max="559" width="6.140625" style="25" customWidth="1"/>
    <col min="560" max="575" width="4.140625" style="25" customWidth="1"/>
    <col min="576" max="576" width="3.7109375" style="25" customWidth="1"/>
    <col min="577" max="577" width="4.140625" style="25" customWidth="1"/>
    <col min="578" max="587" width="3.7109375" style="25" customWidth="1"/>
    <col min="588" max="588" width="3.5703125" style="25" customWidth="1"/>
    <col min="589" max="599" width="3.7109375" style="25" customWidth="1"/>
    <col min="600" max="600" width="4.140625" style="25" customWidth="1"/>
    <col min="601" max="615" width="3.7109375" style="25" customWidth="1"/>
    <col min="616" max="616" width="4.42578125" style="25" customWidth="1"/>
    <col min="617" max="617" width="6.140625" style="25" customWidth="1"/>
    <col min="618" max="626" width="4.140625" style="25" customWidth="1"/>
    <col min="627" max="627" width="5.42578125" style="25" customWidth="1"/>
    <col min="628" max="631" width="4.140625" style="25" customWidth="1"/>
    <col min="632" max="632" width="3.42578125" style="25" customWidth="1"/>
    <col min="633" max="633" width="3.85546875" style="25" customWidth="1"/>
    <col min="634" max="634" width="4.140625" style="25" customWidth="1"/>
    <col min="635" max="638" width="5.140625" style="25" customWidth="1"/>
    <col min="639" max="640" width="4.140625" style="25" customWidth="1"/>
    <col min="641" max="641" width="4.7109375" style="25" customWidth="1"/>
    <col min="642" max="642" width="4.42578125" style="25" customWidth="1"/>
    <col min="643" max="643" width="4.28515625" style="25" customWidth="1"/>
    <col min="644" max="644" width="4.42578125" style="25" customWidth="1"/>
    <col min="645" max="645" width="4.7109375" style="25" customWidth="1"/>
    <col min="646" max="646" width="4.5703125" style="25" customWidth="1"/>
    <col min="647" max="647" width="4.42578125" style="25" customWidth="1"/>
    <col min="648" max="670" width="4.140625" style="25" customWidth="1"/>
    <col min="671" max="671" width="9.140625" style="25" customWidth="1"/>
    <col min="672" max="672" width="10" style="25" customWidth="1"/>
    <col min="673" max="673" width="8.7109375" style="25" customWidth="1"/>
    <col min="674" max="674" width="7.7109375" style="25" customWidth="1"/>
    <col min="675" max="675" width="8.85546875" style="25" customWidth="1"/>
    <col min="676" max="676" width="10" style="25" customWidth="1"/>
    <col min="677" max="677" width="9.5703125" style="25" customWidth="1"/>
    <col min="678" max="678" width="8" style="25" customWidth="1"/>
    <col min="679" max="679" width="5.42578125" style="25" customWidth="1"/>
    <col min="680" max="682" width="4.140625" style="25" customWidth="1"/>
    <col min="683" max="683" width="6.140625" style="25" customWidth="1"/>
    <col min="684" max="684" width="7.140625" style="25" customWidth="1"/>
    <col min="685" max="685" width="6.7109375" style="25" customWidth="1"/>
    <col min="686" max="690" width="7.7109375" style="25" customWidth="1"/>
    <col min="691" max="714" width="6.140625" style="25" customWidth="1"/>
    <col min="715" max="717" width="4.140625" style="25" customWidth="1"/>
    <col min="718" max="758" width="3.140625" style="25"/>
    <col min="759" max="760" width="4.5703125" style="25" customWidth="1"/>
    <col min="761" max="761" width="27.140625" style="25" customWidth="1"/>
    <col min="762" max="775" width="4.140625" style="25" customWidth="1"/>
    <col min="776" max="776" width="6.42578125" style="25" customWidth="1"/>
    <col min="777" max="785" width="4.140625" style="25" customWidth="1"/>
    <col min="786" max="786" width="5.5703125" style="25" customWidth="1"/>
    <col min="787" max="796" width="4.140625" style="25" customWidth="1"/>
    <col min="797" max="797" width="6.7109375" style="25" customWidth="1"/>
    <col min="798" max="806" width="4.42578125" style="25" customWidth="1"/>
    <col min="807" max="807" width="5.28515625" style="25" customWidth="1"/>
    <col min="808" max="813" width="4.42578125" style="25" customWidth="1"/>
    <col min="814" max="814" width="4.140625" style="25" customWidth="1"/>
    <col min="815" max="815" width="6.140625" style="25" customWidth="1"/>
    <col min="816" max="831" width="4.140625" style="25" customWidth="1"/>
    <col min="832" max="832" width="3.7109375" style="25" customWidth="1"/>
    <col min="833" max="833" width="4.140625" style="25" customWidth="1"/>
    <col min="834" max="843" width="3.7109375" style="25" customWidth="1"/>
    <col min="844" max="844" width="3.5703125" style="25" customWidth="1"/>
    <col min="845" max="855" width="3.7109375" style="25" customWidth="1"/>
    <col min="856" max="856" width="4.140625" style="25" customWidth="1"/>
    <col min="857" max="871" width="3.7109375" style="25" customWidth="1"/>
    <col min="872" max="872" width="4.42578125" style="25" customWidth="1"/>
    <col min="873" max="873" width="6.140625" style="25" customWidth="1"/>
    <col min="874" max="882" width="4.140625" style="25" customWidth="1"/>
    <col min="883" max="883" width="5.42578125" style="25" customWidth="1"/>
    <col min="884" max="887" width="4.140625" style="25" customWidth="1"/>
    <col min="888" max="888" width="3.42578125" style="25" customWidth="1"/>
    <col min="889" max="889" width="3.85546875" style="25" customWidth="1"/>
    <col min="890" max="890" width="4.140625" style="25" customWidth="1"/>
    <col min="891" max="894" width="5.140625" style="25" customWidth="1"/>
    <col min="895" max="896" width="4.140625" style="25" customWidth="1"/>
    <col min="897" max="897" width="4.7109375" style="25" customWidth="1"/>
    <col min="898" max="898" width="4.42578125" style="25" customWidth="1"/>
    <col min="899" max="899" width="4.28515625" style="25" customWidth="1"/>
    <col min="900" max="900" width="4.42578125" style="25" customWidth="1"/>
    <col min="901" max="901" width="4.7109375" style="25" customWidth="1"/>
    <col min="902" max="902" width="4.5703125" style="25" customWidth="1"/>
    <col min="903" max="903" width="4.42578125" style="25" customWidth="1"/>
    <col min="904" max="926" width="4.140625" style="25" customWidth="1"/>
    <col min="927" max="927" width="9.140625" style="25" customWidth="1"/>
    <col min="928" max="928" width="10" style="25" customWidth="1"/>
    <col min="929" max="929" width="8.7109375" style="25" customWidth="1"/>
    <col min="930" max="930" width="7.7109375" style="25" customWidth="1"/>
    <col min="931" max="931" width="8.85546875" style="25" customWidth="1"/>
    <col min="932" max="932" width="10" style="25" customWidth="1"/>
    <col min="933" max="933" width="9.5703125" style="25" customWidth="1"/>
    <col min="934" max="934" width="8" style="25" customWidth="1"/>
    <col min="935" max="935" width="5.42578125" style="25" customWidth="1"/>
    <col min="936" max="938" width="4.140625" style="25" customWidth="1"/>
    <col min="939" max="939" width="6.140625" style="25" customWidth="1"/>
    <col min="940" max="940" width="7.140625" style="25" customWidth="1"/>
    <col min="941" max="941" width="6.7109375" style="25" customWidth="1"/>
    <col min="942" max="946" width="7.7109375" style="25" customWidth="1"/>
    <col min="947" max="970" width="6.140625" style="25" customWidth="1"/>
    <col min="971" max="973" width="4.140625" style="25" customWidth="1"/>
    <col min="974" max="1014" width="3.140625" style="25"/>
    <col min="1015" max="1016" width="4.5703125" style="25" customWidth="1"/>
    <col min="1017" max="1017" width="27.140625" style="25" customWidth="1"/>
    <col min="1018" max="1031" width="4.140625" style="25" customWidth="1"/>
    <col min="1032" max="1032" width="6.42578125" style="25" customWidth="1"/>
    <col min="1033" max="1041" width="4.140625" style="25" customWidth="1"/>
    <col min="1042" max="1042" width="5.5703125" style="25" customWidth="1"/>
    <col min="1043" max="1052" width="4.140625" style="25" customWidth="1"/>
    <col min="1053" max="1053" width="6.7109375" style="25" customWidth="1"/>
    <col min="1054" max="1062" width="4.42578125" style="25" customWidth="1"/>
    <col min="1063" max="1063" width="5.28515625" style="25" customWidth="1"/>
    <col min="1064" max="1069" width="4.42578125" style="25" customWidth="1"/>
    <col min="1070" max="1070" width="4.140625" style="25" customWidth="1"/>
    <col min="1071" max="1071" width="6.140625" style="25" customWidth="1"/>
    <col min="1072" max="1087" width="4.140625" style="25" customWidth="1"/>
    <col min="1088" max="1088" width="3.7109375" style="25" customWidth="1"/>
    <col min="1089" max="1089" width="4.140625" style="25" customWidth="1"/>
    <col min="1090" max="1099" width="3.7109375" style="25" customWidth="1"/>
    <col min="1100" max="1100" width="3.5703125" style="25" customWidth="1"/>
    <col min="1101" max="1111" width="3.7109375" style="25" customWidth="1"/>
    <col min="1112" max="1112" width="4.140625" style="25" customWidth="1"/>
    <col min="1113" max="1127" width="3.7109375" style="25" customWidth="1"/>
    <col min="1128" max="1128" width="4.42578125" style="25" customWidth="1"/>
    <col min="1129" max="1129" width="6.140625" style="25" customWidth="1"/>
    <col min="1130" max="1138" width="4.140625" style="25" customWidth="1"/>
    <col min="1139" max="1139" width="5.42578125" style="25" customWidth="1"/>
    <col min="1140" max="1143" width="4.140625" style="25" customWidth="1"/>
    <col min="1144" max="1144" width="3.42578125" style="25" customWidth="1"/>
    <col min="1145" max="1145" width="3.85546875" style="25" customWidth="1"/>
    <col min="1146" max="1146" width="4.140625" style="25" customWidth="1"/>
    <col min="1147" max="1150" width="5.140625" style="25" customWidth="1"/>
    <col min="1151" max="1152" width="4.140625" style="25" customWidth="1"/>
    <col min="1153" max="1153" width="4.7109375" style="25" customWidth="1"/>
    <col min="1154" max="1154" width="4.42578125" style="25" customWidth="1"/>
    <col min="1155" max="1155" width="4.28515625" style="25" customWidth="1"/>
    <col min="1156" max="1156" width="4.42578125" style="25" customWidth="1"/>
    <col min="1157" max="1157" width="4.7109375" style="25" customWidth="1"/>
    <col min="1158" max="1158" width="4.5703125" style="25" customWidth="1"/>
    <col min="1159" max="1159" width="4.42578125" style="25" customWidth="1"/>
    <col min="1160" max="1182" width="4.140625" style="25" customWidth="1"/>
    <col min="1183" max="1183" width="9.140625" style="25" customWidth="1"/>
    <col min="1184" max="1184" width="10" style="25" customWidth="1"/>
    <col min="1185" max="1185" width="8.7109375" style="25" customWidth="1"/>
    <col min="1186" max="1186" width="7.7109375" style="25" customWidth="1"/>
    <col min="1187" max="1187" width="8.85546875" style="25" customWidth="1"/>
    <col min="1188" max="1188" width="10" style="25" customWidth="1"/>
    <col min="1189" max="1189" width="9.5703125" style="25" customWidth="1"/>
    <col min="1190" max="1190" width="8" style="25" customWidth="1"/>
    <col min="1191" max="1191" width="5.42578125" style="25" customWidth="1"/>
    <col min="1192" max="1194" width="4.140625" style="25" customWidth="1"/>
    <col min="1195" max="1195" width="6.140625" style="25" customWidth="1"/>
    <col min="1196" max="1196" width="7.140625" style="25" customWidth="1"/>
    <col min="1197" max="1197" width="6.7109375" style="25" customWidth="1"/>
    <col min="1198" max="1202" width="7.7109375" style="25" customWidth="1"/>
    <col min="1203" max="1226" width="6.140625" style="25" customWidth="1"/>
    <col min="1227" max="1229" width="4.140625" style="25" customWidth="1"/>
    <col min="1230" max="1270" width="3.140625" style="25"/>
    <col min="1271" max="1272" width="4.5703125" style="25" customWidth="1"/>
    <col min="1273" max="1273" width="27.140625" style="25" customWidth="1"/>
    <col min="1274" max="1287" width="4.140625" style="25" customWidth="1"/>
    <col min="1288" max="1288" width="6.42578125" style="25" customWidth="1"/>
    <col min="1289" max="1297" width="4.140625" style="25" customWidth="1"/>
    <col min="1298" max="1298" width="5.5703125" style="25" customWidth="1"/>
    <col min="1299" max="1308" width="4.140625" style="25" customWidth="1"/>
    <col min="1309" max="1309" width="6.7109375" style="25" customWidth="1"/>
    <col min="1310" max="1318" width="4.42578125" style="25" customWidth="1"/>
    <col min="1319" max="1319" width="5.28515625" style="25" customWidth="1"/>
    <col min="1320" max="1325" width="4.42578125" style="25" customWidth="1"/>
    <col min="1326" max="1326" width="4.140625" style="25" customWidth="1"/>
    <col min="1327" max="1327" width="6.140625" style="25" customWidth="1"/>
    <col min="1328" max="1343" width="4.140625" style="25" customWidth="1"/>
    <col min="1344" max="1344" width="3.7109375" style="25" customWidth="1"/>
    <col min="1345" max="1345" width="4.140625" style="25" customWidth="1"/>
    <col min="1346" max="1355" width="3.7109375" style="25" customWidth="1"/>
    <col min="1356" max="1356" width="3.5703125" style="25" customWidth="1"/>
    <col min="1357" max="1367" width="3.7109375" style="25" customWidth="1"/>
    <col min="1368" max="1368" width="4.140625" style="25" customWidth="1"/>
    <col min="1369" max="1383" width="3.7109375" style="25" customWidth="1"/>
    <col min="1384" max="1384" width="4.42578125" style="25" customWidth="1"/>
    <col min="1385" max="1385" width="6.140625" style="25" customWidth="1"/>
    <col min="1386" max="1394" width="4.140625" style="25" customWidth="1"/>
    <col min="1395" max="1395" width="5.42578125" style="25" customWidth="1"/>
    <col min="1396" max="1399" width="4.140625" style="25" customWidth="1"/>
    <col min="1400" max="1400" width="3.42578125" style="25" customWidth="1"/>
    <col min="1401" max="1401" width="3.85546875" style="25" customWidth="1"/>
    <col min="1402" max="1402" width="4.140625" style="25" customWidth="1"/>
    <col min="1403" max="1406" width="5.140625" style="25" customWidth="1"/>
    <col min="1407" max="1408" width="4.140625" style="25" customWidth="1"/>
    <col min="1409" max="1409" width="4.7109375" style="25" customWidth="1"/>
    <col min="1410" max="1410" width="4.42578125" style="25" customWidth="1"/>
    <col min="1411" max="1411" width="4.28515625" style="25" customWidth="1"/>
    <col min="1412" max="1412" width="4.42578125" style="25" customWidth="1"/>
    <col min="1413" max="1413" width="4.7109375" style="25" customWidth="1"/>
    <col min="1414" max="1414" width="4.5703125" style="25" customWidth="1"/>
    <col min="1415" max="1415" width="4.42578125" style="25" customWidth="1"/>
    <col min="1416" max="1438" width="4.140625" style="25" customWidth="1"/>
    <col min="1439" max="1439" width="9.140625" style="25" customWidth="1"/>
    <col min="1440" max="1440" width="10" style="25" customWidth="1"/>
    <col min="1441" max="1441" width="8.7109375" style="25" customWidth="1"/>
    <col min="1442" max="1442" width="7.7109375" style="25" customWidth="1"/>
    <col min="1443" max="1443" width="8.85546875" style="25" customWidth="1"/>
    <col min="1444" max="1444" width="10" style="25" customWidth="1"/>
    <col min="1445" max="1445" width="9.5703125" style="25" customWidth="1"/>
    <col min="1446" max="1446" width="8" style="25" customWidth="1"/>
    <col min="1447" max="1447" width="5.42578125" style="25" customWidth="1"/>
    <col min="1448" max="1450" width="4.140625" style="25" customWidth="1"/>
    <col min="1451" max="1451" width="6.140625" style="25" customWidth="1"/>
    <col min="1452" max="1452" width="7.140625" style="25" customWidth="1"/>
    <col min="1453" max="1453" width="6.7109375" style="25" customWidth="1"/>
    <col min="1454" max="1458" width="7.7109375" style="25" customWidth="1"/>
    <col min="1459" max="1482" width="6.140625" style="25" customWidth="1"/>
    <col min="1483" max="1485" width="4.140625" style="25" customWidth="1"/>
    <col min="1486" max="1526" width="3.140625" style="25"/>
    <col min="1527" max="1528" width="4.5703125" style="25" customWidth="1"/>
    <col min="1529" max="1529" width="27.140625" style="25" customWidth="1"/>
    <col min="1530" max="1543" width="4.140625" style="25" customWidth="1"/>
    <col min="1544" max="1544" width="6.42578125" style="25" customWidth="1"/>
    <col min="1545" max="1553" width="4.140625" style="25" customWidth="1"/>
    <col min="1554" max="1554" width="5.5703125" style="25" customWidth="1"/>
    <col min="1555" max="1564" width="4.140625" style="25" customWidth="1"/>
    <col min="1565" max="1565" width="6.7109375" style="25" customWidth="1"/>
    <col min="1566" max="1574" width="4.42578125" style="25" customWidth="1"/>
    <col min="1575" max="1575" width="5.28515625" style="25" customWidth="1"/>
    <col min="1576" max="1581" width="4.42578125" style="25" customWidth="1"/>
    <col min="1582" max="1582" width="4.140625" style="25" customWidth="1"/>
    <col min="1583" max="1583" width="6.140625" style="25" customWidth="1"/>
    <col min="1584" max="1599" width="4.140625" style="25" customWidth="1"/>
    <col min="1600" max="1600" width="3.7109375" style="25" customWidth="1"/>
    <col min="1601" max="1601" width="4.140625" style="25" customWidth="1"/>
    <col min="1602" max="1611" width="3.7109375" style="25" customWidth="1"/>
    <col min="1612" max="1612" width="3.5703125" style="25" customWidth="1"/>
    <col min="1613" max="1623" width="3.7109375" style="25" customWidth="1"/>
    <col min="1624" max="1624" width="4.140625" style="25" customWidth="1"/>
    <col min="1625" max="1639" width="3.7109375" style="25" customWidth="1"/>
    <col min="1640" max="1640" width="4.42578125" style="25" customWidth="1"/>
    <col min="1641" max="1641" width="6.140625" style="25" customWidth="1"/>
    <col min="1642" max="1650" width="4.140625" style="25" customWidth="1"/>
    <col min="1651" max="1651" width="5.42578125" style="25" customWidth="1"/>
    <col min="1652" max="1655" width="4.140625" style="25" customWidth="1"/>
    <col min="1656" max="1656" width="3.42578125" style="25" customWidth="1"/>
    <col min="1657" max="1657" width="3.85546875" style="25" customWidth="1"/>
    <col min="1658" max="1658" width="4.140625" style="25" customWidth="1"/>
    <col min="1659" max="1662" width="5.140625" style="25" customWidth="1"/>
    <col min="1663" max="1664" width="4.140625" style="25" customWidth="1"/>
    <col min="1665" max="1665" width="4.7109375" style="25" customWidth="1"/>
    <col min="1666" max="1666" width="4.42578125" style="25" customWidth="1"/>
    <col min="1667" max="1667" width="4.28515625" style="25" customWidth="1"/>
    <col min="1668" max="1668" width="4.42578125" style="25" customWidth="1"/>
    <col min="1669" max="1669" width="4.7109375" style="25" customWidth="1"/>
    <col min="1670" max="1670" width="4.5703125" style="25" customWidth="1"/>
    <col min="1671" max="1671" width="4.42578125" style="25" customWidth="1"/>
    <col min="1672" max="1694" width="4.140625" style="25" customWidth="1"/>
    <col min="1695" max="1695" width="9.140625" style="25" customWidth="1"/>
    <col min="1696" max="1696" width="10" style="25" customWidth="1"/>
    <col min="1697" max="1697" width="8.7109375" style="25" customWidth="1"/>
    <col min="1698" max="1698" width="7.7109375" style="25" customWidth="1"/>
    <col min="1699" max="1699" width="8.85546875" style="25" customWidth="1"/>
    <col min="1700" max="1700" width="10" style="25" customWidth="1"/>
    <col min="1701" max="1701" width="9.5703125" style="25" customWidth="1"/>
    <col min="1702" max="1702" width="8" style="25" customWidth="1"/>
    <col min="1703" max="1703" width="5.42578125" style="25" customWidth="1"/>
    <col min="1704" max="1706" width="4.140625" style="25" customWidth="1"/>
    <col min="1707" max="1707" width="6.140625" style="25" customWidth="1"/>
    <col min="1708" max="1708" width="7.140625" style="25" customWidth="1"/>
    <col min="1709" max="1709" width="6.7109375" style="25" customWidth="1"/>
    <col min="1710" max="1714" width="7.7109375" style="25" customWidth="1"/>
    <col min="1715" max="1738" width="6.140625" style="25" customWidth="1"/>
    <col min="1739" max="1741" width="4.140625" style="25" customWidth="1"/>
    <col min="1742" max="1782" width="3.140625" style="25"/>
    <col min="1783" max="1784" width="4.5703125" style="25" customWidth="1"/>
    <col min="1785" max="1785" width="27.140625" style="25" customWidth="1"/>
    <col min="1786" max="1799" width="4.140625" style="25" customWidth="1"/>
    <col min="1800" max="1800" width="6.42578125" style="25" customWidth="1"/>
    <col min="1801" max="1809" width="4.140625" style="25" customWidth="1"/>
    <col min="1810" max="1810" width="5.5703125" style="25" customWidth="1"/>
    <col min="1811" max="1820" width="4.140625" style="25" customWidth="1"/>
    <col min="1821" max="1821" width="6.7109375" style="25" customWidth="1"/>
    <col min="1822" max="1830" width="4.42578125" style="25" customWidth="1"/>
    <col min="1831" max="1831" width="5.28515625" style="25" customWidth="1"/>
    <col min="1832" max="1837" width="4.42578125" style="25" customWidth="1"/>
    <col min="1838" max="1838" width="4.140625" style="25" customWidth="1"/>
    <col min="1839" max="1839" width="6.140625" style="25" customWidth="1"/>
    <col min="1840" max="1855" width="4.140625" style="25" customWidth="1"/>
    <col min="1856" max="1856" width="3.7109375" style="25" customWidth="1"/>
    <col min="1857" max="1857" width="4.140625" style="25" customWidth="1"/>
    <col min="1858" max="1867" width="3.7109375" style="25" customWidth="1"/>
    <col min="1868" max="1868" width="3.5703125" style="25" customWidth="1"/>
    <col min="1869" max="1879" width="3.7109375" style="25" customWidth="1"/>
    <col min="1880" max="1880" width="4.140625" style="25" customWidth="1"/>
    <col min="1881" max="1895" width="3.7109375" style="25" customWidth="1"/>
    <col min="1896" max="1896" width="4.42578125" style="25" customWidth="1"/>
    <col min="1897" max="1897" width="6.140625" style="25" customWidth="1"/>
    <col min="1898" max="1906" width="4.140625" style="25" customWidth="1"/>
    <col min="1907" max="1907" width="5.42578125" style="25" customWidth="1"/>
    <col min="1908" max="1911" width="4.140625" style="25" customWidth="1"/>
    <col min="1912" max="1912" width="3.42578125" style="25" customWidth="1"/>
    <col min="1913" max="1913" width="3.85546875" style="25" customWidth="1"/>
    <col min="1914" max="1914" width="4.140625" style="25" customWidth="1"/>
    <col min="1915" max="1918" width="5.140625" style="25" customWidth="1"/>
    <col min="1919" max="1920" width="4.140625" style="25" customWidth="1"/>
    <col min="1921" max="1921" width="4.7109375" style="25" customWidth="1"/>
    <col min="1922" max="1922" width="4.42578125" style="25" customWidth="1"/>
    <col min="1923" max="1923" width="4.28515625" style="25" customWidth="1"/>
    <col min="1924" max="1924" width="4.42578125" style="25" customWidth="1"/>
    <col min="1925" max="1925" width="4.7109375" style="25" customWidth="1"/>
    <col min="1926" max="1926" width="4.5703125" style="25" customWidth="1"/>
    <col min="1927" max="1927" width="4.42578125" style="25" customWidth="1"/>
    <col min="1928" max="1950" width="4.140625" style="25" customWidth="1"/>
    <col min="1951" max="1951" width="9.140625" style="25" customWidth="1"/>
    <col min="1952" max="1952" width="10" style="25" customWidth="1"/>
    <col min="1953" max="1953" width="8.7109375" style="25" customWidth="1"/>
    <col min="1954" max="1954" width="7.7109375" style="25" customWidth="1"/>
    <col min="1955" max="1955" width="8.85546875" style="25" customWidth="1"/>
    <col min="1956" max="1956" width="10" style="25" customWidth="1"/>
    <col min="1957" max="1957" width="9.5703125" style="25" customWidth="1"/>
    <col min="1958" max="1958" width="8" style="25" customWidth="1"/>
    <col min="1959" max="1959" width="5.42578125" style="25" customWidth="1"/>
    <col min="1960" max="1962" width="4.140625" style="25" customWidth="1"/>
    <col min="1963" max="1963" width="6.140625" style="25" customWidth="1"/>
    <col min="1964" max="1964" width="7.140625" style="25" customWidth="1"/>
    <col min="1965" max="1965" width="6.7109375" style="25" customWidth="1"/>
    <col min="1966" max="1970" width="7.7109375" style="25" customWidth="1"/>
    <col min="1971" max="1994" width="6.140625" style="25" customWidth="1"/>
    <col min="1995" max="1997" width="4.140625" style="25" customWidth="1"/>
    <col min="1998" max="2038" width="3.140625" style="25"/>
    <col min="2039" max="2040" width="4.5703125" style="25" customWidth="1"/>
    <col min="2041" max="2041" width="27.140625" style="25" customWidth="1"/>
    <col min="2042" max="2055" width="4.140625" style="25" customWidth="1"/>
    <col min="2056" max="2056" width="6.42578125" style="25" customWidth="1"/>
    <col min="2057" max="2065" width="4.140625" style="25" customWidth="1"/>
    <col min="2066" max="2066" width="5.5703125" style="25" customWidth="1"/>
    <col min="2067" max="2076" width="4.140625" style="25" customWidth="1"/>
    <col min="2077" max="2077" width="6.7109375" style="25" customWidth="1"/>
    <col min="2078" max="2086" width="4.42578125" style="25" customWidth="1"/>
    <col min="2087" max="2087" width="5.28515625" style="25" customWidth="1"/>
    <col min="2088" max="2093" width="4.42578125" style="25" customWidth="1"/>
    <col min="2094" max="2094" width="4.140625" style="25" customWidth="1"/>
    <col min="2095" max="2095" width="6.140625" style="25" customWidth="1"/>
    <col min="2096" max="2111" width="4.140625" style="25" customWidth="1"/>
    <col min="2112" max="2112" width="3.7109375" style="25" customWidth="1"/>
    <col min="2113" max="2113" width="4.140625" style="25" customWidth="1"/>
    <col min="2114" max="2123" width="3.7109375" style="25" customWidth="1"/>
    <col min="2124" max="2124" width="3.5703125" style="25" customWidth="1"/>
    <col min="2125" max="2135" width="3.7109375" style="25" customWidth="1"/>
    <col min="2136" max="2136" width="4.140625" style="25" customWidth="1"/>
    <col min="2137" max="2151" width="3.7109375" style="25" customWidth="1"/>
    <col min="2152" max="2152" width="4.42578125" style="25" customWidth="1"/>
    <col min="2153" max="2153" width="6.140625" style="25" customWidth="1"/>
    <col min="2154" max="2162" width="4.140625" style="25" customWidth="1"/>
    <col min="2163" max="2163" width="5.42578125" style="25" customWidth="1"/>
    <col min="2164" max="2167" width="4.140625" style="25" customWidth="1"/>
    <col min="2168" max="2168" width="3.42578125" style="25" customWidth="1"/>
    <col min="2169" max="2169" width="3.85546875" style="25" customWidth="1"/>
    <col min="2170" max="2170" width="4.140625" style="25" customWidth="1"/>
    <col min="2171" max="2174" width="5.140625" style="25" customWidth="1"/>
    <col min="2175" max="2176" width="4.140625" style="25" customWidth="1"/>
    <col min="2177" max="2177" width="4.7109375" style="25" customWidth="1"/>
    <col min="2178" max="2178" width="4.42578125" style="25" customWidth="1"/>
    <col min="2179" max="2179" width="4.28515625" style="25" customWidth="1"/>
    <col min="2180" max="2180" width="4.42578125" style="25" customWidth="1"/>
    <col min="2181" max="2181" width="4.7109375" style="25" customWidth="1"/>
    <col min="2182" max="2182" width="4.5703125" style="25" customWidth="1"/>
    <col min="2183" max="2183" width="4.42578125" style="25" customWidth="1"/>
    <col min="2184" max="2206" width="4.140625" style="25" customWidth="1"/>
    <col min="2207" max="2207" width="9.140625" style="25" customWidth="1"/>
    <col min="2208" max="2208" width="10" style="25" customWidth="1"/>
    <col min="2209" max="2209" width="8.7109375" style="25" customWidth="1"/>
    <col min="2210" max="2210" width="7.7109375" style="25" customWidth="1"/>
    <col min="2211" max="2211" width="8.85546875" style="25" customWidth="1"/>
    <col min="2212" max="2212" width="10" style="25" customWidth="1"/>
    <col min="2213" max="2213" width="9.5703125" style="25" customWidth="1"/>
    <col min="2214" max="2214" width="8" style="25" customWidth="1"/>
    <col min="2215" max="2215" width="5.42578125" style="25" customWidth="1"/>
    <col min="2216" max="2218" width="4.140625" style="25" customWidth="1"/>
    <col min="2219" max="2219" width="6.140625" style="25" customWidth="1"/>
    <col min="2220" max="2220" width="7.140625" style="25" customWidth="1"/>
    <col min="2221" max="2221" width="6.7109375" style="25" customWidth="1"/>
    <col min="2222" max="2226" width="7.7109375" style="25" customWidth="1"/>
    <col min="2227" max="2250" width="6.140625" style="25" customWidth="1"/>
    <col min="2251" max="2253" width="4.140625" style="25" customWidth="1"/>
    <col min="2254" max="2294" width="3.140625" style="25"/>
    <col min="2295" max="2296" width="4.5703125" style="25" customWidth="1"/>
    <col min="2297" max="2297" width="27.140625" style="25" customWidth="1"/>
    <col min="2298" max="2311" width="4.140625" style="25" customWidth="1"/>
    <col min="2312" max="2312" width="6.42578125" style="25" customWidth="1"/>
    <col min="2313" max="2321" width="4.140625" style="25" customWidth="1"/>
    <col min="2322" max="2322" width="5.5703125" style="25" customWidth="1"/>
    <col min="2323" max="2332" width="4.140625" style="25" customWidth="1"/>
    <col min="2333" max="2333" width="6.7109375" style="25" customWidth="1"/>
    <col min="2334" max="2342" width="4.42578125" style="25" customWidth="1"/>
    <col min="2343" max="2343" width="5.28515625" style="25" customWidth="1"/>
    <col min="2344" max="2349" width="4.42578125" style="25" customWidth="1"/>
    <col min="2350" max="2350" width="4.140625" style="25" customWidth="1"/>
    <col min="2351" max="2351" width="6.140625" style="25" customWidth="1"/>
    <col min="2352" max="2367" width="4.140625" style="25" customWidth="1"/>
    <col min="2368" max="2368" width="3.7109375" style="25" customWidth="1"/>
    <col min="2369" max="2369" width="4.140625" style="25" customWidth="1"/>
    <col min="2370" max="2379" width="3.7109375" style="25" customWidth="1"/>
    <col min="2380" max="2380" width="3.5703125" style="25" customWidth="1"/>
    <col min="2381" max="2391" width="3.7109375" style="25" customWidth="1"/>
    <col min="2392" max="2392" width="4.140625" style="25" customWidth="1"/>
    <col min="2393" max="2407" width="3.7109375" style="25" customWidth="1"/>
    <col min="2408" max="2408" width="4.42578125" style="25" customWidth="1"/>
    <col min="2409" max="2409" width="6.140625" style="25" customWidth="1"/>
    <col min="2410" max="2418" width="4.140625" style="25" customWidth="1"/>
    <col min="2419" max="2419" width="5.42578125" style="25" customWidth="1"/>
    <col min="2420" max="2423" width="4.140625" style="25" customWidth="1"/>
    <col min="2424" max="2424" width="3.42578125" style="25" customWidth="1"/>
    <col min="2425" max="2425" width="3.85546875" style="25" customWidth="1"/>
    <col min="2426" max="2426" width="4.140625" style="25" customWidth="1"/>
    <col min="2427" max="2430" width="5.140625" style="25" customWidth="1"/>
    <col min="2431" max="2432" width="4.140625" style="25" customWidth="1"/>
    <col min="2433" max="2433" width="4.7109375" style="25" customWidth="1"/>
    <col min="2434" max="2434" width="4.42578125" style="25" customWidth="1"/>
    <col min="2435" max="2435" width="4.28515625" style="25" customWidth="1"/>
    <col min="2436" max="2436" width="4.42578125" style="25" customWidth="1"/>
    <col min="2437" max="2437" width="4.7109375" style="25" customWidth="1"/>
    <col min="2438" max="2438" width="4.5703125" style="25" customWidth="1"/>
    <col min="2439" max="2439" width="4.42578125" style="25" customWidth="1"/>
    <col min="2440" max="2462" width="4.140625" style="25" customWidth="1"/>
    <col min="2463" max="2463" width="9.140625" style="25" customWidth="1"/>
    <col min="2464" max="2464" width="10" style="25" customWidth="1"/>
    <col min="2465" max="2465" width="8.7109375" style="25" customWidth="1"/>
    <col min="2466" max="2466" width="7.7109375" style="25" customWidth="1"/>
    <col min="2467" max="2467" width="8.85546875" style="25" customWidth="1"/>
    <col min="2468" max="2468" width="10" style="25" customWidth="1"/>
    <col min="2469" max="2469" width="9.5703125" style="25" customWidth="1"/>
    <col min="2470" max="2470" width="8" style="25" customWidth="1"/>
    <col min="2471" max="2471" width="5.42578125" style="25" customWidth="1"/>
    <col min="2472" max="2474" width="4.140625" style="25" customWidth="1"/>
    <col min="2475" max="2475" width="6.140625" style="25" customWidth="1"/>
    <col min="2476" max="2476" width="7.140625" style="25" customWidth="1"/>
    <col min="2477" max="2477" width="6.7109375" style="25" customWidth="1"/>
    <col min="2478" max="2482" width="7.7109375" style="25" customWidth="1"/>
    <col min="2483" max="2506" width="6.140625" style="25" customWidth="1"/>
    <col min="2507" max="2509" width="4.140625" style="25" customWidth="1"/>
    <col min="2510" max="2550" width="3.140625" style="25"/>
    <col min="2551" max="2552" width="4.5703125" style="25" customWidth="1"/>
    <col min="2553" max="2553" width="27.140625" style="25" customWidth="1"/>
    <col min="2554" max="2567" width="4.140625" style="25" customWidth="1"/>
    <col min="2568" max="2568" width="6.42578125" style="25" customWidth="1"/>
    <col min="2569" max="2577" width="4.140625" style="25" customWidth="1"/>
    <col min="2578" max="2578" width="5.5703125" style="25" customWidth="1"/>
    <col min="2579" max="2588" width="4.140625" style="25" customWidth="1"/>
    <col min="2589" max="2589" width="6.7109375" style="25" customWidth="1"/>
    <col min="2590" max="2598" width="4.42578125" style="25" customWidth="1"/>
    <col min="2599" max="2599" width="5.28515625" style="25" customWidth="1"/>
    <col min="2600" max="2605" width="4.42578125" style="25" customWidth="1"/>
    <col min="2606" max="2606" width="4.140625" style="25" customWidth="1"/>
    <col min="2607" max="2607" width="6.140625" style="25" customWidth="1"/>
    <col min="2608" max="2623" width="4.140625" style="25" customWidth="1"/>
    <col min="2624" max="2624" width="3.7109375" style="25" customWidth="1"/>
    <col min="2625" max="2625" width="4.140625" style="25" customWidth="1"/>
    <col min="2626" max="2635" width="3.7109375" style="25" customWidth="1"/>
    <col min="2636" max="2636" width="3.5703125" style="25" customWidth="1"/>
    <col min="2637" max="2647" width="3.7109375" style="25" customWidth="1"/>
    <col min="2648" max="2648" width="4.140625" style="25" customWidth="1"/>
    <col min="2649" max="2663" width="3.7109375" style="25" customWidth="1"/>
    <col min="2664" max="2664" width="4.42578125" style="25" customWidth="1"/>
    <col min="2665" max="2665" width="6.140625" style="25" customWidth="1"/>
    <col min="2666" max="2674" width="4.140625" style="25" customWidth="1"/>
    <col min="2675" max="2675" width="5.42578125" style="25" customWidth="1"/>
    <col min="2676" max="2679" width="4.140625" style="25" customWidth="1"/>
    <col min="2680" max="2680" width="3.42578125" style="25" customWidth="1"/>
    <col min="2681" max="2681" width="3.85546875" style="25" customWidth="1"/>
    <col min="2682" max="2682" width="4.140625" style="25" customWidth="1"/>
    <col min="2683" max="2686" width="5.140625" style="25" customWidth="1"/>
    <col min="2687" max="2688" width="4.140625" style="25" customWidth="1"/>
    <col min="2689" max="2689" width="4.7109375" style="25" customWidth="1"/>
    <col min="2690" max="2690" width="4.42578125" style="25" customWidth="1"/>
    <col min="2691" max="2691" width="4.28515625" style="25" customWidth="1"/>
    <col min="2692" max="2692" width="4.42578125" style="25" customWidth="1"/>
    <col min="2693" max="2693" width="4.7109375" style="25" customWidth="1"/>
    <col min="2694" max="2694" width="4.5703125" style="25" customWidth="1"/>
    <col min="2695" max="2695" width="4.42578125" style="25" customWidth="1"/>
    <col min="2696" max="2718" width="4.140625" style="25" customWidth="1"/>
    <col min="2719" max="2719" width="9.140625" style="25" customWidth="1"/>
    <col min="2720" max="2720" width="10" style="25" customWidth="1"/>
    <col min="2721" max="2721" width="8.7109375" style="25" customWidth="1"/>
    <col min="2722" max="2722" width="7.7109375" style="25" customWidth="1"/>
    <col min="2723" max="2723" width="8.85546875" style="25" customWidth="1"/>
    <col min="2724" max="2724" width="10" style="25" customWidth="1"/>
    <col min="2725" max="2725" width="9.5703125" style="25" customWidth="1"/>
    <col min="2726" max="2726" width="8" style="25" customWidth="1"/>
    <col min="2727" max="2727" width="5.42578125" style="25" customWidth="1"/>
    <col min="2728" max="2730" width="4.140625" style="25" customWidth="1"/>
    <col min="2731" max="2731" width="6.140625" style="25" customWidth="1"/>
    <col min="2732" max="2732" width="7.140625" style="25" customWidth="1"/>
    <col min="2733" max="2733" width="6.7109375" style="25" customWidth="1"/>
    <col min="2734" max="2738" width="7.7109375" style="25" customWidth="1"/>
    <col min="2739" max="2762" width="6.140625" style="25" customWidth="1"/>
    <col min="2763" max="2765" width="4.140625" style="25" customWidth="1"/>
    <col min="2766" max="2806" width="3.140625" style="25"/>
    <col min="2807" max="2808" width="4.5703125" style="25" customWidth="1"/>
    <col min="2809" max="2809" width="27.140625" style="25" customWidth="1"/>
    <col min="2810" max="2823" width="4.140625" style="25" customWidth="1"/>
    <col min="2824" max="2824" width="6.42578125" style="25" customWidth="1"/>
    <col min="2825" max="2833" width="4.140625" style="25" customWidth="1"/>
    <col min="2834" max="2834" width="5.5703125" style="25" customWidth="1"/>
    <col min="2835" max="2844" width="4.140625" style="25" customWidth="1"/>
    <col min="2845" max="2845" width="6.7109375" style="25" customWidth="1"/>
    <col min="2846" max="2854" width="4.42578125" style="25" customWidth="1"/>
    <col min="2855" max="2855" width="5.28515625" style="25" customWidth="1"/>
    <col min="2856" max="2861" width="4.42578125" style="25" customWidth="1"/>
    <col min="2862" max="2862" width="4.140625" style="25" customWidth="1"/>
    <col min="2863" max="2863" width="6.140625" style="25" customWidth="1"/>
    <col min="2864" max="2879" width="4.140625" style="25" customWidth="1"/>
    <col min="2880" max="2880" width="3.7109375" style="25" customWidth="1"/>
    <col min="2881" max="2881" width="4.140625" style="25" customWidth="1"/>
    <col min="2882" max="2891" width="3.7109375" style="25" customWidth="1"/>
    <col min="2892" max="2892" width="3.5703125" style="25" customWidth="1"/>
    <col min="2893" max="2903" width="3.7109375" style="25" customWidth="1"/>
    <col min="2904" max="2904" width="4.140625" style="25" customWidth="1"/>
    <col min="2905" max="2919" width="3.7109375" style="25" customWidth="1"/>
    <col min="2920" max="2920" width="4.42578125" style="25" customWidth="1"/>
    <col min="2921" max="2921" width="6.140625" style="25" customWidth="1"/>
    <col min="2922" max="2930" width="4.140625" style="25" customWidth="1"/>
    <col min="2931" max="2931" width="5.42578125" style="25" customWidth="1"/>
    <col min="2932" max="2935" width="4.140625" style="25" customWidth="1"/>
    <col min="2936" max="2936" width="3.42578125" style="25" customWidth="1"/>
    <col min="2937" max="2937" width="3.85546875" style="25" customWidth="1"/>
    <col min="2938" max="2938" width="4.140625" style="25" customWidth="1"/>
    <col min="2939" max="2942" width="5.140625" style="25" customWidth="1"/>
    <col min="2943" max="2944" width="4.140625" style="25" customWidth="1"/>
    <col min="2945" max="2945" width="4.7109375" style="25" customWidth="1"/>
    <col min="2946" max="2946" width="4.42578125" style="25" customWidth="1"/>
    <col min="2947" max="2947" width="4.28515625" style="25" customWidth="1"/>
    <col min="2948" max="2948" width="4.42578125" style="25" customWidth="1"/>
    <col min="2949" max="2949" width="4.7109375" style="25" customWidth="1"/>
    <col min="2950" max="2950" width="4.5703125" style="25" customWidth="1"/>
    <col min="2951" max="2951" width="4.42578125" style="25" customWidth="1"/>
    <col min="2952" max="2974" width="4.140625" style="25" customWidth="1"/>
    <col min="2975" max="2975" width="9.140625" style="25" customWidth="1"/>
    <col min="2976" max="2976" width="10" style="25" customWidth="1"/>
    <col min="2977" max="2977" width="8.7109375" style="25" customWidth="1"/>
    <col min="2978" max="2978" width="7.7109375" style="25" customWidth="1"/>
    <col min="2979" max="2979" width="8.85546875" style="25" customWidth="1"/>
    <col min="2980" max="2980" width="10" style="25" customWidth="1"/>
    <col min="2981" max="2981" width="9.5703125" style="25" customWidth="1"/>
    <col min="2982" max="2982" width="8" style="25" customWidth="1"/>
    <col min="2983" max="2983" width="5.42578125" style="25" customWidth="1"/>
    <col min="2984" max="2986" width="4.140625" style="25" customWidth="1"/>
    <col min="2987" max="2987" width="6.140625" style="25" customWidth="1"/>
    <col min="2988" max="2988" width="7.140625" style="25" customWidth="1"/>
    <col min="2989" max="2989" width="6.7109375" style="25" customWidth="1"/>
    <col min="2990" max="2994" width="7.7109375" style="25" customWidth="1"/>
    <col min="2995" max="3018" width="6.140625" style="25" customWidth="1"/>
    <col min="3019" max="3021" width="4.140625" style="25" customWidth="1"/>
    <col min="3022" max="3062" width="3.140625" style="25"/>
    <col min="3063" max="3064" width="4.5703125" style="25" customWidth="1"/>
    <col min="3065" max="3065" width="27.140625" style="25" customWidth="1"/>
    <col min="3066" max="3079" width="4.140625" style="25" customWidth="1"/>
    <col min="3080" max="3080" width="6.42578125" style="25" customWidth="1"/>
    <col min="3081" max="3089" width="4.140625" style="25" customWidth="1"/>
    <col min="3090" max="3090" width="5.5703125" style="25" customWidth="1"/>
    <col min="3091" max="3100" width="4.140625" style="25" customWidth="1"/>
    <col min="3101" max="3101" width="6.7109375" style="25" customWidth="1"/>
    <col min="3102" max="3110" width="4.42578125" style="25" customWidth="1"/>
    <col min="3111" max="3111" width="5.28515625" style="25" customWidth="1"/>
    <col min="3112" max="3117" width="4.42578125" style="25" customWidth="1"/>
    <col min="3118" max="3118" width="4.140625" style="25" customWidth="1"/>
    <col min="3119" max="3119" width="6.140625" style="25" customWidth="1"/>
    <col min="3120" max="3135" width="4.140625" style="25" customWidth="1"/>
    <col min="3136" max="3136" width="3.7109375" style="25" customWidth="1"/>
    <col min="3137" max="3137" width="4.140625" style="25" customWidth="1"/>
    <col min="3138" max="3147" width="3.7109375" style="25" customWidth="1"/>
    <col min="3148" max="3148" width="3.5703125" style="25" customWidth="1"/>
    <col min="3149" max="3159" width="3.7109375" style="25" customWidth="1"/>
    <col min="3160" max="3160" width="4.140625" style="25" customWidth="1"/>
    <col min="3161" max="3175" width="3.7109375" style="25" customWidth="1"/>
    <col min="3176" max="3176" width="4.42578125" style="25" customWidth="1"/>
    <col min="3177" max="3177" width="6.140625" style="25" customWidth="1"/>
    <col min="3178" max="3186" width="4.140625" style="25" customWidth="1"/>
    <col min="3187" max="3187" width="5.42578125" style="25" customWidth="1"/>
    <col min="3188" max="3191" width="4.140625" style="25" customWidth="1"/>
    <col min="3192" max="3192" width="3.42578125" style="25" customWidth="1"/>
    <col min="3193" max="3193" width="3.85546875" style="25" customWidth="1"/>
    <col min="3194" max="3194" width="4.140625" style="25" customWidth="1"/>
    <col min="3195" max="3198" width="5.140625" style="25" customWidth="1"/>
    <col min="3199" max="3200" width="4.140625" style="25" customWidth="1"/>
    <col min="3201" max="3201" width="4.7109375" style="25" customWidth="1"/>
    <col min="3202" max="3202" width="4.42578125" style="25" customWidth="1"/>
    <col min="3203" max="3203" width="4.28515625" style="25" customWidth="1"/>
    <col min="3204" max="3204" width="4.42578125" style="25" customWidth="1"/>
    <col min="3205" max="3205" width="4.7109375" style="25" customWidth="1"/>
    <col min="3206" max="3206" width="4.5703125" style="25" customWidth="1"/>
    <col min="3207" max="3207" width="4.42578125" style="25" customWidth="1"/>
    <col min="3208" max="3230" width="4.140625" style="25" customWidth="1"/>
    <col min="3231" max="3231" width="9.140625" style="25" customWidth="1"/>
    <col min="3232" max="3232" width="10" style="25" customWidth="1"/>
    <col min="3233" max="3233" width="8.7109375" style="25" customWidth="1"/>
    <col min="3234" max="3234" width="7.7109375" style="25" customWidth="1"/>
    <col min="3235" max="3235" width="8.85546875" style="25" customWidth="1"/>
    <col min="3236" max="3236" width="10" style="25" customWidth="1"/>
    <col min="3237" max="3237" width="9.5703125" style="25" customWidth="1"/>
    <col min="3238" max="3238" width="8" style="25" customWidth="1"/>
    <col min="3239" max="3239" width="5.42578125" style="25" customWidth="1"/>
    <col min="3240" max="3242" width="4.140625" style="25" customWidth="1"/>
    <col min="3243" max="3243" width="6.140625" style="25" customWidth="1"/>
    <col min="3244" max="3244" width="7.140625" style="25" customWidth="1"/>
    <col min="3245" max="3245" width="6.7109375" style="25" customWidth="1"/>
    <col min="3246" max="3250" width="7.7109375" style="25" customWidth="1"/>
    <col min="3251" max="3274" width="6.140625" style="25" customWidth="1"/>
    <col min="3275" max="3277" width="4.140625" style="25" customWidth="1"/>
    <col min="3278" max="3318" width="3.140625" style="25"/>
    <col min="3319" max="3320" width="4.5703125" style="25" customWidth="1"/>
    <col min="3321" max="3321" width="27.140625" style="25" customWidth="1"/>
    <col min="3322" max="3335" width="4.140625" style="25" customWidth="1"/>
    <col min="3336" max="3336" width="6.42578125" style="25" customWidth="1"/>
    <col min="3337" max="3345" width="4.140625" style="25" customWidth="1"/>
    <col min="3346" max="3346" width="5.5703125" style="25" customWidth="1"/>
    <col min="3347" max="3356" width="4.140625" style="25" customWidth="1"/>
    <col min="3357" max="3357" width="6.7109375" style="25" customWidth="1"/>
    <col min="3358" max="3366" width="4.42578125" style="25" customWidth="1"/>
    <col min="3367" max="3367" width="5.28515625" style="25" customWidth="1"/>
    <col min="3368" max="3373" width="4.42578125" style="25" customWidth="1"/>
    <col min="3374" max="3374" width="4.140625" style="25" customWidth="1"/>
    <col min="3375" max="3375" width="6.140625" style="25" customWidth="1"/>
    <col min="3376" max="3391" width="4.140625" style="25" customWidth="1"/>
    <col min="3392" max="3392" width="3.7109375" style="25" customWidth="1"/>
    <col min="3393" max="3393" width="4.140625" style="25" customWidth="1"/>
    <col min="3394" max="3403" width="3.7109375" style="25" customWidth="1"/>
    <col min="3404" max="3404" width="3.5703125" style="25" customWidth="1"/>
    <col min="3405" max="3415" width="3.7109375" style="25" customWidth="1"/>
    <col min="3416" max="3416" width="4.140625" style="25" customWidth="1"/>
    <col min="3417" max="3431" width="3.7109375" style="25" customWidth="1"/>
    <col min="3432" max="3432" width="4.42578125" style="25" customWidth="1"/>
    <col min="3433" max="3433" width="6.140625" style="25" customWidth="1"/>
    <col min="3434" max="3442" width="4.140625" style="25" customWidth="1"/>
    <col min="3443" max="3443" width="5.42578125" style="25" customWidth="1"/>
    <col min="3444" max="3447" width="4.140625" style="25" customWidth="1"/>
    <col min="3448" max="3448" width="3.42578125" style="25" customWidth="1"/>
    <col min="3449" max="3449" width="3.85546875" style="25" customWidth="1"/>
    <col min="3450" max="3450" width="4.140625" style="25" customWidth="1"/>
    <col min="3451" max="3454" width="5.140625" style="25" customWidth="1"/>
    <col min="3455" max="3456" width="4.140625" style="25" customWidth="1"/>
    <col min="3457" max="3457" width="4.7109375" style="25" customWidth="1"/>
    <col min="3458" max="3458" width="4.42578125" style="25" customWidth="1"/>
    <col min="3459" max="3459" width="4.28515625" style="25" customWidth="1"/>
    <col min="3460" max="3460" width="4.42578125" style="25" customWidth="1"/>
    <col min="3461" max="3461" width="4.7109375" style="25" customWidth="1"/>
    <col min="3462" max="3462" width="4.5703125" style="25" customWidth="1"/>
    <col min="3463" max="3463" width="4.42578125" style="25" customWidth="1"/>
    <col min="3464" max="3486" width="4.140625" style="25" customWidth="1"/>
    <col min="3487" max="3487" width="9.140625" style="25" customWidth="1"/>
    <col min="3488" max="3488" width="10" style="25" customWidth="1"/>
    <col min="3489" max="3489" width="8.7109375" style="25" customWidth="1"/>
    <col min="3490" max="3490" width="7.7109375" style="25" customWidth="1"/>
    <col min="3491" max="3491" width="8.85546875" style="25" customWidth="1"/>
    <col min="3492" max="3492" width="10" style="25" customWidth="1"/>
    <col min="3493" max="3493" width="9.5703125" style="25" customWidth="1"/>
    <col min="3494" max="3494" width="8" style="25" customWidth="1"/>
    <col min="3495" max="3495" width="5.42578125" style="25" customWidth="1"/>
    <col min="3496" max="3498" width="4.140625" style="25" customWidth="1"/>
    <col min="3499" max="3499" width="6.140625" style="25" customWidth="1"/>
    <col min="3500" max="3500" width="7.140625" style="25" customWidth="1"/>
    <col min="3501" max="3501" width="6.7109375" style="25" customWidth="1"/>
    <col min="3502" max="3506" width="7.7109375" style="25" customWidth="1"/>
    <col min="3507" max="3530" width="6.140625" style="25" customWidth="1"/>
    <col min="3531" max="3533" width="4.140625" style="25" customWidth="1"/>
    <col min="3534" max="3574" width="3.140625" style="25"/>
    <col min="3575" max="3576" width="4.5703125" style="25" customWidth="1"/>
    <col min="3577" max="3577" width="27.140625" style="25" customWidth="1"/>
    <col min="3578" max="3591" width="4.140625" style="25" customWidth="1"/>
    <col min="3592" max="3592" width="6.42578125" style="25" customWidth="1"/>
    <col min="3593" max="3601" width="4.140625" style="25" customWidth="1"/>
    <col min="3602" max="3602" width="5.5703125" style="25" customWidth="1"/>
    <col min="3603" max="3612" width="4.140625" style="25" customWidth="1"/>
    <col min="3613" max="3613" width="6.7109375" style="25" customWidth="1"/>
    <col min="3614" max="3622" width="4.42578125" style="25" customWidth="1"/>
    <col min="3623" max="3623" width="5.28515625" style="25" customWidth="1"/>
    <col min="3624" max="3629" width="4.42578125" style="25" customWidth="1"/>
    <col min="3630" max="3630" width="4.140625" style="25" customWidth="1"/>
    <col min="3631" max="3631" width="6.140625" style="25" customWidth="1"/>
    <col min="3632" max="3647" width="4.140625" style="25" customWidth="1"/>
    <col min="3648" max="3648" width="3.7109375" style="25" customWidth="1"/>
    <col min="3649" max="3649" width="4.140625" style="25" customWidth="1"/>
    <col min="3650" max="3659" width="3.7109375" style="25" customWidth="1"/>
    <col min="3660" max="3660" width="3.5703125" style="25" customWidth="1"/>
    <col min="3661" max="3671" width="3.7109375" style="25" customWidth="1"/>
    <col min="3672" max="3672" width="4.140625" style="25" customWidth="1"/>
    <col min="3673" max="3687" width="3.7109375" style="25" customWidth="1"/>
    <col min="3688" max="3688" width="4.42578125" style="25" customWidth="1"/>
    <col min="3689" max="3689" width="6.140625" style="25" customWidth="1"/>
    <col min="3690" max="3698" width="4.140625" style="25" customWidth="1"/>
    <col min="3699" max="3699" width="5.42578125" style="25" customWidth="1"/>
    <col min="3700" max="3703" width="4.140625" style="25" customWidth="1"/>
    <col min="3704" max="3704" width="3.42578125" style="25" customWidth="1"/>
    <col min="3705" max="3705" width="3.85546875" style="25" customWidth="1"/>
    <col min="3706" max="3706" width="4.140625" style="25" customWidth="1"/>
    <col min="3707" max="3710" width="5.140625" style="25" customWidth="1"/>
    <col min="3711" max="3712" width="4.140625" style="25" customWidth="1"/>
    <col min="3713" max="3713" width="4.7109375" style="25" customWidth="1"/>
    <col min="3714" max="3714" width="4.42578125" style="25" customWidth="1"/>
    <col min="3715" max="3715" width="4.28515625" style="25" customWidth="1"/>
    <col min="3716" max="3716" width="4.42578125" style="25" customWidth="1"/>
    <col min="3717" max="3717" width="4.7109375" style="25" customWidth="1"/>
    <col min="3718" max="3718" width="4.5703125" style="25" customWidth="1"/>
    <col min="3719" max="3719" width="4.42578125" style="25" customWidth="1"/>
    <col min="3720" max="3742" width="4.140625" style="25" customWidth="1"/>
    <col min="3743" max="3743" width="9.140625" style="25" customWidth="1"/>
    <col min="3744" max="3744" width="10" style="25" customWidth="1"/>
    <col min="3745" max="3745" width="8.7109375" style="25" customWidth="1"/>
    <col min="3746" max="3746" width="7.7109375" style="25" customWidth="1"/>
    <col min="3747" max="3747" width="8.85546875" style="25" customWidth="1"/>
    <col min="3748" max="3748" width="10" style="25" customWidth="1"/>
    <col min="3749" max="3749" width="9.5703125" style="25" customWidth="1"/>
    <col min="3750" max="3750" width="8" style="25" customWidth="1"/>
    <col min="3751" max="3751" width="5.42578125" style="25" customWidth="1"/>
    <col min="3752" max="3754" width="4.140625" style="25" customWidth="1"/>
    <col min="3755" max="3755" width="6.140625" style="25" customWidth="1"/>
    <col min="3756" max="3756" width="7.140625" style="25" customWidth="1"/>
    <col min="3757" max="3757" width="6.7109375" style="25" customWidth="1"/>
    <col min="3758" max="3762" width="7.7109375" style="25" customWidth="1"/>
    <col min="3763" max="3786" width="6.140625" style="25" customWidth="1"/>
    <col min="3787" max="3789" width="4.140625" style="25" customWidth="1"/>
    <col min="3790" max="3830" width="3.140625" style="25"/>
    <col min="3831" max="3832" width="4.5703125" style="25" customWidth="1"/>
    <col min="3833" max="3833" width="27.140625" style="25" customWidth="1"/>
    <col min="3834" max="3847" width="4.140625" style="25" customWidth="1"/>
    <col min="3848" max="3848" width="6.42578125" style="25" customWidth="1"/>
    <col min="3849" max="3857" width="4.140625" style="25" customWidth="1"/>
    <col min="3858" max="3858" width="5.5703125" style="25" customWidth="1"/>
    <col min="3859" max="3868" width="4.140625" style="25" customWidth="1"/>
    <col min="3869" max="3869" width="6.7109375" style="25" customWidth="1"/>
    <col min="3870" max="3878" width="4.42578125" style="25" customWidth="1"/>
    <col min="3879" max="3879" width="5.28515625" style="25" customWidth="1"/>
    <col min="3880" max="3885" width="4.42578125" style="25" customWidth="1"/>
    <col min="3886" max="3886" width="4.140625" style="25" customWidth="1"/>
    <col min="3887" max="3887" width="6.140625" style="25" customWidth="1"/>
    <col min="3888" max="3903" width="4.140625" style="25" customWidth="1"/>
    <col min="3904" max="3904" width="3.7109375" style="25" customWidth="1"/>
    <col min="3905" max="3905" width="4.140625" style="25" customWidth="1"/>
    <col min="3906" max="3915" width="3.7109375" style="25" customWidth="1"/>
    <col min="3916" max="3916" width="3.5703125" style="25" customWidth="1"/>
    <col min="3917" max="3927" width="3.7109375" style="25" customWidth="1"/>
    <col min="3928" max="3928" width="4.140625" style="25" customWidth="1"/>
    <col min="3929" max="3943" width="3.7109375" style="25" customWidth="1"/>
    <col min="3944" max="3944" width="4.42578125" style="25" customWidth="1"/>
    <col min="3945" max="3945" width="6.140625" style="25" customWidth="1"/>
    <col min="3946" max="3954" width="4.140625" style="25" customWidth="1"/>
    <col min="3955" max="3955" width="5.42578125" style="25" customWidth="1"/>
    <col min="3956" max="3959" width="4.140625" style="25" customWidth="1"/>
    <col min="3960" max="3960" width="3.42578125" style="25" customWidth="1"/>
    <col min="3961" max="3961" width="3.85546875" style="25" customWidth="1"/>
    <col min="3962" max="3962" width="4.140625" style="25" customWidth="1"/>
    <col min="3963" max="3966" width="5.140625" style="25" customWidth="1"/>
    <col min="3967" max="3968" width="4.140625" style="25" customWidth="1"/>
    <col min="3969" max="3969" width="4.7109375" style="25" customWidth="1"/>
    <col min="3970" max="3970" width="4.42578125" style="25" customWidth="1"/>
    <col min="3971" max="3971" width="4.28515625" style="25" customWidth="1"/>
    <col min="3972" max="3972" width="4.42578125" style="25" customWidth="1"/>
    <col min="3973" max="3973" width="4.7109375" style="25" customWidth="1"/>
    <col min="3974" max="3974" width="4.5703125" style="25" customWidth="1"/>
    <col min="3975" max="3975" width="4.42578125" style="25" customWidth="1"/>
    <col min="3976" max="3998" width="4.140625" style="25" customWidth="1"/>
    <col min="3999" max="3999" width="9.140625" style="25" customWidth="1"/>
    <col min="4000" max="4000" width="10" style="25" customWidth="1"/>
    <col min="4001" max="4001" width="8.7109375" style="25" customWidth="1"/>
    <col min="4002" max="4002" width="7.7109375" style="25" customWidth="1"/>
    <col min="4003" max="4003" width="8.85546875" style="25" customWidth="1"/>
    <col min="4004" max="4004" width="10" style="25" customWidth="1"/>
    <col min="4005" max="4005" width="9.5703125" style="25" customWidth="1"/>
    <col min="4006" max="4006" width="8" style="25" customWidth="1"/>
    <col min="4007" max="4007" width="5.42578125" style="25" customWidth="1"/>
    <col min="4008" max="4010" width="4.140625" style="25" customWidth="1"/>
    <col min="4011" max="4011" width="6.140625" style="25" customWidth="1"/>
    <col min="4012" max="4012" width="7.140625" style="25" customWidth="1"/>
    <col min="4013" max="4013" width="6.7109375" style="25" customWidth="1"/>
    <col min="4014" max="4018" width="7.7109375" style="25" customWidth="1"/>
    <col min="4019" max="4042" width="6.140625" style="25" customWidth="1"/>
    <col min="4043" max="4045" width="4.140625" style="25" customWidth="1"/>
    <col min="4046" max="4086" width="3.140625" style="25"/>
    <col min="4087" max="4088" width="4.5703125" style="25" customWidth="1"/>
    <col min="4089" max="4089" width="27.140625" style="25" customWidth="1"/>
    <col min="4090" max="4103" width="4.140625" style="25" customWidth="1"/>
    <col min="4104" max="4104" width="6.42578125" style="25" customWidth="1"/>
    <col min="4105" max="4113" width="4.140625" style="25" customWidth="1"/>
    <col min="4114" max="4114" width="5.5703125" style="25" customWidth="1"/>
    <col min="4115" max="4124" width="4.140625" style="25" customWidth="1"/>
    <col min="4125" max="4125" width="6.7109375" style="25" customWidth="1"/>
    <col min="4126" max="4134" width="4.42578125" style="25" customWidth="1"/>
    <col min="4135" max="4135" width="5.28515625" style="25" customWidth="1"/>
    <col min="4136" max="4141" width="4.42578125" style="25" customWidth="1"/>
    <col min="4142" max="4142" width="4.140625" style="25" customWidth="1"/>
    <col min="4143" max="4143" width="6.140625" style="25" customWidth="1"/>
    <col min="4144" max="4159" width="4.140625" style="25" customWidth="1"/>
    <col min="4160" max="4160" width="3.7109375" style="25" customWidth="1"/>
    <col min="4161" max="4161" width="4.140625" style="25" customWidth="1"/>
    <col min="4162" max="4171" width="3.7109375" style="25" customWidth="1"/>
    <col min="4172" max="4172" width="3.5703125" style="25" customWidth="1"/>
    <col min="4173" max="4183" width="3.7109375" style="25" customWidth="1"/>
    <col min="4184" max="4184" width="4.140625" style="25" customWidth="1"/>
    <col min="4185" max="4199" width="3.7109375" style="25" customWidth="1"/>
    <col min="4200" max="4200" width="4.42578125" style="25" customWidth="1"/>
    <col min="4201" max="4201" width="6.140625" style="25" customWidth="1"/>
    <col min="4202" max="4210" width="4.140625" style="25" customWidth="1"/>
    <col min="4211" max="4211" width="5.42578125" style="25" customWidth="1"/>
    <col min="4212" max="4215" width="4.140625" style="25" customWidth="1"/>
    <col min="4216" max="4216" width="3.42578125" style="25" customWidth="1"/>
    <col min="4217" max="4217" width="3.85546875" style="25" customWidth="1"/>
    <col min="4218" max="4218" width="4.140625" style="25" customWidth="1"/>
    <col min="4219" max="4222" width="5.140625" style="25" customWidth="1"/>
    <col min="4223" max="4224" width="4.140625" style="25" customWidth="1"/>
    <col min="4225" max="4225" width="4.7109375" style="25" customWidth="1"/>
    <col min="4226" max="4226" width="4.42578125" style="25" customWidth="1"/>
    <col min="4227" max="4227" width="4.28515625" style="25" customWidth="1"/>
    <col min="4228" max="4228" width="4.42578125" style="25" customWidth="1"/>
    <col min="4229" max="4229" width="4.7109375" style="25" customWidth="1"/>
    <col min="4230" max="4230" width="4.5703125" style="25" customWidth="1"/>
    <col min="4231" max="4231" width="4.42578125" style="25" customWidth="1"/>
    <col min="4232" max="4254" width="4.140625" style="25" customWidth="1"/>
    <col min="4255" max="4255" width="9.140625" style="25" customWidth="1"/>
    <col min="4256" max="4256" width="10" style="25" customWidth="1"/>
    <col min="4257" max="4257" width="8.7109375" style="25" customWidth="1"/>
    <col min="4258" max="4258" width="7.7109375" style="25" customWidth="1"/>
    <col min="4259" max="4259" width="8.85546875" style="25" customWidth="1"/>
    <col min="4260" max="4260" width="10" style="25" customWidth="1"/>
    <col min="4261" max="4261" width="9.5703125" style="25" customWidth="1"/>
    <col min="4262" max="4262" width="8" style="25" customWidth="1"/>
    <col min="4263" max="4263" width="5.42578125" style="25" customWidth="1"/>
    <col min="4264" max="4266" width="4.140625" style="25" customWidth="1"/>
    <col min="4267" max="4267" width="6.140625" style="25" customWidth="1"/>
    <col min="4268" max="4268" width="7.140625" style="25" customWidth="1"/>
    <col min="4269" max="4269" width="6.7109375" style="25" customWidth="1"/>
    <col min="4270" max="4274" width="7.7109375" style="25" customWidth="1"/>
    <col min="4275" max="4298" width="6.140625" style="25" customWidth="1"/>
    <col min="4299" max="4301" width="4.140625" style="25" customWidth="1"/>
    <col min="4302" max="4342" width="3.140625" style="25"/>
    <col min="4343" max="4344" width="4.5703125" style="25" customWidth="1"/>
    <col min="4345" max="4345" width="27.140625" style="25" customWidth="1"/>
    <col min="4346" max="4359" width="4.140625" style="25" customWidth="1"/>
    <col min="4360" max="4360" width="6.42578125" style="25" customWidth="1"/>
    <col min="4361" max="4369" width="4.140625" style="25" customWidth="1"/>
    <col min="4370" max="4370" width="5.5703125" style="25" customWidth="1"/>
    <col min="4371" max="4380" width="4.140625" style="25" customWidth="1"/>
    <col min="4381" max="4381" width="6.7109375" style="25" customWidth="1"/>
    <col min="4382" max="4390" width="4.42578125" style="25" customWidth="1"/>
    <col min="4391" max="4391" width="5.28515625" style="25" customWidth="1"/>
    <col min="4392" max="4397" width="4.42578125" style="25" customWidth="1"/>
    <col min="4398" max="4398" width="4.140625" style="25" customWidth="1"/>
    <col min="4399" max="4399" width="6.140625" style="25" customWidth="1"/>
    <col min="4400" max="4415" width="4.140625" style="25" customWidth="1"/>
    <col min="4416" max="4416" width="3.7109375" style="25" customWidth="1"/>
    <col min="4417" max="4417" width="4.140625" style="25" customWidth="1"/>
    <col min="4418" max="4427" width="3.7109375" style="25" customWidth="1"/>
    <col min="4428" max="4428" width="3.5703125" style="25" customWidth="1"/>
    <col min="4429" max="4439" width="3.7109375" style="25" customWidth="1"/>
    <col min="4440" max="4440" width="4.140625" style="25" customWidth="1"/>
    <col min="4441" max="4455" width="3.7109375" style="25" customWidth="1"/>
    <col min="4456" max="4456" width="4.42578125" style="25" customWidth="1"/>
    <col min="4457" max="4457" width="6.140625" style="25" customWidth="1"/>
    <col min="4458" max="4466" width="4.140625" style="25" customWidth="1"/>
    <col min="4467" max="4467" width="5.42578125" style="25" customWidth="1"/>
    <col min="4468" max="4471" width="4.140625" style="25" customWidth="1"/>
    <col min="4472" max="4472" width="3.42578125" style="25" customWidth="1"/>
    <col min="4473" max="4473" width="3.85546875" style="25" customWidth="1"/>
    <col min="4474" max="4474" width="4.140625" style="25" customWidth="1"/>
    <col min="4475" max="4478" width="5.140625" style="25" customWidth="1"/>
    <col min="4479" max="4480" width="4.140625" style="25" customWidth="1"/>
    <col min="4481" max="4481" width="4.7109375" style="25" customWidth="1"/>
    <col min="4482" max="4482" width="4.42578125" style="25" customWidth="1"/>
    <col min="4483" max="4483" width="4.28515625" style="25" customWidth="1"/>
    <col min="4484" max="4484" width="4.42578125" style="25" customWidth="1"/>
    <col min="4485" max="4485" width="4.7109375" style="25" customWidth="1"/>
    <col min="4486" max="4486" width="4.5703125" style="25" customWidth="1"/>
    <col min="4487" max="4487" width="4.42578125" style="25" customWidth="1"/>
    <col min="4488" max="4510" width="4.140625" style="25" customWidth="1"/>
    <col min="4511" max="4511" width="9.140625" style="25" customWidth="1"/>
    <col min="4512" max="4512" width="10" style="25" customWidth="1"/>
    <col min="4513" max="4513" width="8.7109375" style="25" customWidth="1"/>
    <col min="4514" max="4514" width="7.7109375" style="25" customWidth="1"/>
    <col min="4515" max="4515" width="8.85546875" style="25" customWidth="1"/>
    <col min="4516" max="4516" width="10" style="25" customWidth="1"/>
    <col min="4517" max="4517" width="9.5703125" style="25" customWidth="1"/>
    <col min="4518" max="4518" width="8" style="25" customWidth="1"/>
    <col min="4519" max="4519" width="5.42578125" style="25" customWidth="1"/>
    <col min="4520" max="4522" width="4.140625" style="25" customWidth="1"/>
    <col min="4523" max="4523" width="6.140625" style="25" customWidth="1"/>
    <col min="4524" max="4524" width="7.140625" style="25" customWidth="1"/>
    <col min="4525" max="4525" width="6.7109375" style="25" customWidth="1"/>
    <col min="4526" max="4530" width="7.7109375" style="25" customWidth="1"/>
    <col min="4531" max="4554" width="6.140625" style="25" customWidth="1"/>
    <col min="4555" max="4557" width="4.140625" style="25" customWidth="1"/>
    <col min="4558" max="4598" width="3.140625" style="25"/>
    <col min="4599" max="4600" width="4.5703125" style="25" customWidth="1"/>
    <col min="4601" max="4601" width="27.140625" style="25" customWidth="1"/>
    <col min="4602" max="4615" width="4.140625" style="25" customWidth="1"/>
    <col min="4616" max="4616" width="6.42578125" style="25" customWidth="1"/>
    <col min="4617" max="4625" width="4.140625" style="25" customWidth="1"/>
    <col min="4626" max="4626" width="5.5703125" style="25" customWidth="1"/>
    <col min="4627" max="4636" width="4.140625" style="25" customWidth="1"/>
    <col min="4637" max="4637" width="6.7109375" style="25" customWidth="1"/>
    <col min="4638" max="4646" width="4.42578125" style="25" customWidth="1"/>
    <col min="4647" max="4647" width="5.28515625" style="25" customWidth="1"/>
    <col min="4648" max="4653" width="4.42578125" style="25" customWidth="1"/>
    <col min="4654" max="4654" width="4.140625" style="25" customWidth="1"/>
    <col min="4655" max="4655" width="6.140625" style="25" customWidth="1"/>
    <col min="4656" max="4671" width="4.140625" style="25" customWidth="1"/>
    <col min="4672" max="4672" width="3.7109375" style="25" customWidth="1"/>
    <col min="4673" max="4673" width="4.140625" style="25" customWidth="1"/>
    <col min="4674" max="4683" width="3.7109375" style="25" customWidth="1"/>
    <col min="4684" max="4684" width="3.5703125" style="25" customWidth="1"/>
    <col min="4685" max="4695" width="3.7109375" style="25" customWidth="1"/>
    <col min="4696" max="4696" width="4.140625" style="25" customWidth="1"/>
    <col min="4697" max="4711" width="3.7109375" style="25" customWidth="1"/>
    <col min="4712" max="4712" width="4.42578125" style="25" customWidth="1"/>
    <col min="4713" max="4713" width="6.140625" style="25" customWidth="1"/>
    <col min="4714" max="4722" width="4.140625" style="25" customWidth="1"/>
    <col min="4723" max="4723" width="5.42578125" style="25" customWidth="1"/>
    <col min="4724" max="4727" width="4.140625" style="25" customWidth="1"/>
    <col min="4728" max="4728" width="3.42578125" style="25" customWidth="1"/>
    <col min="4729" max="4729" width="3.85546875" style="25" customWidth="1"/>
    <col min="4730" max="4730" width="4.140625" style="25" customWidth="1"/>
    <col min="4731" max="4734" width="5.140625" style="25" customWidth="1"/>
    <col min="4735" max="4736" width="4.140625" style="25" customWidth="1"/>
    <col min="4737" max="4737" width="4.7109375" style="25" customWidth="1"/>
    <col min="4738" max="4738" width="4.42578125" style="25" customWidth="1"/>
    <col min="4739" max="4739" width="4.28515625" style="25" customWidth="1"/>
    <col min="4740" max="4740" width="4.42578125" style="25" customWidth="1"/>
    <col min="4741" max="4741" width="4.7109375" style="25" customWidth="1"/>
    <col min="4742" max="4742" width="4.5703125" style="25" customWidth="1"/>
    <col min="4743" max="4743" width="4.42578125" style="25" customWidth="1"/>
    <col min="4744" max="4766" width="4.140625" style="25" customWidth="1"/>
    <col min="4767" max="4767" width="9.140625" style="25" customWidth="1"/>
    <col min="4768" max="4768" width="10" style="25" customWidth="1"/>
    <col min="4769" max="4769" width="8.7109375" style="25" customWidth="1"/>
    <col min="4770" max="4770" width="7.7109375" style="25" customWidth="1"/>
    <col min="4771" max="4771" width="8.85546875" style="25" customWidth="1"/>
    <col min="4772" max="4772" width="10" style="25" customWidth="1"/>
    <col min="4773" max="4773" width="9.5703125" style="25" customWidth="1"/>
    <col min="4774" max="4774" width="8" style="25" customWidth="1"/>
    <col min="4775" max="4775" width="5.42578125" style="25" customWidth="1"/>
    <col min="4776" max="4778" width="4.140625" style="25" customWidth="1"/>
    <col min="4779" max="4779" width="6.140625" style="25" customWidth="1"/>
    <col min="4780" max="4780" width="7.140625" style="25" customWidth="1"/>
    <col min="4781" max="4781" width="6.7109375" style="25" customWidth="1"/>
    <col min="4782" max="4786" width="7.7109375" style="25" customWidth="1"/>
    <col min="4787" max="4810" width="6.140625" style="25" customWidth="1"/>
    <col min="4811" max="4813" width="4.140625" style="25" customWidth="1"/>
    <col min="4814" max="4854" width="3.140625" style="25"/>
    <col min="4855" max="4856" width="4.5703125" style="25" customWidth="1"/>
    <col min="4857" max="4857" width="27.140625" style="25" customWidth="1"/>
    <col min="4858" max="4871" width="4.140625" style="25" customWidth="1"/>
    <col min="4872" max="4872" width="6.42578125" style="25" customWidth="1"/>
    <col min="4873" max="4881" width="4.140625" style="25" customWidth="1"/>
    <col min="4882" max="4882" width="5.5703125" style="25" customWidth="1"/>
    <col min="4883" max="4892" width="4.140625" style="25" customWidth="1"/>
    <col min="4893" max="4893" width="6.7109375" style="25" customWidth="1"/>
    <col min="4894" max="4902" width="4.42578125" style="25" customWidth="1"/>
    <col min="4903" max="4903" width="5.28515625" style="25" customWidth="1"/>
    <col min="4904" max="4909" width="4.42578125" style="25" customWidth="1"/>
    <col min="4910" max="4910" width="4.140625" style="25" customWidth="1"/>
    <col min="4911" max="4911" width="6.140625" style="25" customWidth="1"/>
    <col min="4912" max="4927" width="4.140625" style="25" customWidth="1"/>
    <col min="4928" max="4928" width="3.7109375" style="25" customWidth="1"/>
    <col min="4929" max="4929" width="4.140625" style="25" customWidth="1"/>
    <col min="4930" max="4939" width="3.7109375" style="25" customWidth="1"/>
    <col min="4940" max="4940" width="3.5703125" style="25" customWidth="1"/>
    <col min="4941" max="4951" width="3.7109375" style="25" customWidth="1"/>
    <col min="4952" max="4952" width="4.140625" style="25" customWidth="1"/>
    <col min="4953" max="4967" width="3.7109375" style="25" customWidth="1"/>
    <col min="4968" max="4968" width="4.42578125" style="25" customWidth="1"/>
    <col min="4969" max="4969" width="6.140625" style="25" customWidth="1"/>
    <col min="4970" max="4978" width="4.140625" style="25" customWidth="1"/>
    <col min="4979" max="4979" width="5.42578125" style="25" customWidth="1"/>
    <col min="4980" max="4983" width="4.140625" style="25" customWidth="1"/>
    <col min="4984" max="4984" width="3.42578125" style="25" customWidth="1"/>
    <col min="4985" max="4985" width="3.85546875" style="25" customWidth="1"/>
    <col min="4986" max="4986" width="4.140625" style="25" customWidth="1"/>
    <col min="4987" max="4990" width="5.140625" style="25" customWidth="1"/>
    <col min="4991" max="4992" width="4.140625" style="25" customWidth="1"/>
    <col min="4993" max="4993" width="4.7109375" style="25" customWidth="1"/>
    <col min="4994" max="4994" width="4.42578125" style="25" customWidth="1"/>
    <col min="4995" max="4995" width="4.28515625" style="25" customWidth="1"/>
    <col min="4996" max="4996" width="4.42578125" style="25" customWidth="1"/>
    <col min="4997" max="4997" width="4.7109375" style="25" customWidth="1"/>
    <col min="4998" max="4998" width="4.5703125" style="25" customWidth="1"/>
    <col min="4999" max="4999" width="4.42578125" style="25" customWidth="1"/>
    <col min="5000" max="5022" width="4.140625" style="25" customWidth="1"/>
    <col min="5023" max="5023" width="9.140625" style="25" customWidth="1"/>
    <col min="5024" max="5024" width="10" style="25" customWidth="1"/>
    <col min="5025" max="5025" width="8.7109375" style="25" customWidth="1"/>
    <col min="5026" max="5026" width="7.7109375" style="25" customWidth="1"/>
    <col min="5027" max="5027" width="8.85546875" style="25" customWidth="1"/>
    <col min="5028" max="5028" width="10" style="25" customWidth="1"/>
    <col min="5029" max="5029" width="9.5703125" style="25" customWidth="1"/>
    <col min="5030" max="5030" width="8" style="25" customWidth="1"/>
    <col min="5031" max="5031" width="5.42578125" style="25" customWidth="1"/>
    <col min="5032" max="5034" width="4.140625" style="25" customWidth="1"/>
    <col min="5035" max="5035" width="6.140625" style="25" customWidth="1"/>
    <col min="5036" max="5036" width="7.140625" style="25" customWidth="1"/>
    <col min="5037" max="5037" width="6.7109375" style="25" customWidth="1"/>
    <col min="5038" max="5042" width="7.7109375" style="25" customWidth="1"/>
    <col min="5043" max="5066" width="6.140625" style="25" customWidth="1"/>
    <col min="5067" max="5069" width="4.140625" style="25" customWidth="1"/>
    <col min="5070" max="5110" width="3.140625" style="25"/>
    <col min="5111" max="5112" width="4.5703125" style="25" customWidth="1"/>
    <col min="5113" max="5113" width="27.140625" style="25" customWidth="1"/>
    <col min="5114" max="5127" width="4.140625" style="25" customWidth="1"/>
    <col min="5128" max="5128" width="6.42578125" style="25" customWidth="1"/>
    <col min="5129" max="5137" width="4.140625" style="25" customWidth="1"/>
    <col min="5138" max="5138" width="5.5703125" style="25" customWidth="1"/>
    <col min="5139" max="5148" width="4.140625" style="25" customWidth="1"/>
    <col min="5149" max="5149" width="6.7109375" style="25" customWidth="1"/>
    <col min="5150" max="5158" width="4.42578125" style="25" customWidth="1"/>
    <col min="5159" max="5159" width="5.28515625" style="25" customWidth="1"/>
    <col min="5160" max="5165" width="4.42578125" style="25" customWidth="1"/>
    <col min="5166" max="5166" width="4.140625" style="25" customWidth="1"/>
    <col min="5167" max="5167" width="6.140625" style="25" customWidth="1"/>
    <col min="5168" max="5183" width="4.140625" style="25" customWidth="1"/>
    <col min="5184" max="5184" width="3.7109375" style="25" customWidth="1"/>
    <col min="5185" max="5185" width="4.140625" style="25" customWidth="1"/>
    <col min="5186" max="5195" width="3.7109375" style="25" customWidth="1"/>
    <col min="5196" max="5196" width="3.5703125" style="25" customWidth="1"/>
    <col min="5197" max="5207" width="3.7109375" style="25" customWidth="1"/>
    <col min="5208" max="5208" width="4.140625" style="25" customWidth="1"/>
    <col min="5209" max="5223" width="3.7109375" style="25" customWidth="1"/>
    <col min="5224" max="5224" width="4.42578125" style="25" customWidth="1"/>
    <col min="5225" max="5225" width="6.140625" style="25" customWidth="1"/>
    <col min="5226" max="5234" width="4.140625" style="25" customWidth="1"/>
    <col min="5235" max="5235" width="5.42578125" style="25" customWidth="1"/>
    <col min="5236" max="5239" width="4.140625" style="25" customWidth="1"/>
    <col min="5240" max="5240" width="3.42578125" style="25" customWidth="1"/>
    <col min="5241" max="5241" width="3.85546875" style="25" customWidth="1"/>
    <col min="5242" max="5242" width="4.140625" style="25" customWidth="1"/>
    <col min="5243" max="5246" width="5.140625" style="25" customWidth="1"/>
    <col min="5247" max="5248" width="4.140625" style="25" customWidth="1"/>
    <col min="5249" max="5249" width="4.7109375" style="25" customWidth="1"/>
    <col min="5250" max="5250" width="4.42578125" style="25" customWidth="1"/>
    <col min="5251" max="5251" width="4.28515625" style="25" customWidth="1"/>
    <col min="5252" max="5252" width="4.42578125" style="25" customWidth="1"/>
    <col min="5253" max="5253" width="4.7109375" style="25" customWidth="1"/>
    <col min="5254" max="5254" width="4.5703125" style="25" customWidth="1"/>
    <col min="5255" max="5255" width="4.42578125" style="25" customWidth="1"/>
    <col min="5256" max="5278" width="4.140625" style="25" customWidth="1"/>
    <col min="5279" max="5279" width="9.140625" style="25" customWidth="1"/>
    <col min="5280" max="5280" width="10" style="25" customWidth="1"/>
    <col min="5281" max="5281" width="8.7109375" style="25" customWidth="1"/>
    <col min="5282" max="5282" width="7.7109375" style="25" customWidth="1"/>
    <col min="5283" max="5283" width="8.85546875" style="25" customWidth="1"/>
    <col min="5284" max="5284" width="10" style="25" customWidth="1"/>
    <col min="5285" max="5285" width="9.5703125" style="25" customWidth="1"/>
    <col min="5286" max="5286" width="8" style="25" customWidth="1"/>
    <col min="5287" max="5287" width="5.42578125" style="25" customWidth="1"/>
    <col min="5288" max="5290" width="4.140625" style="25" customWidth="1"/>
    <col min="5291" max="5291" width="6.140625" style="25" customWidth="1"/>
    <col min="5292" max="5292" width="7.140625" style="25" customWidth="1"/>
    <col min="5293" max="5293" width="6.7109375" style="25" customWidth="1"/>
    <col min="5294" max="5298" width="7.7109375" style="25" customWidth="1"/>
    <col min="5299" max="5322" width="6.140625" style="25" customWidth="1"/>
    <col min="5323" max="5325" width="4.140625" style="25" customWidth="1"/>
    <col min="5326" max="5366" width="3.140625" style="25"/>
    <col min="5367" max="5368" width="4.5703125" style="25" customWidth="1"/>
    <col min="5369" max="5369" width="27.140625" style="25" customWidth="1"/>
    <col min="5370" max="5383" width="4.140625" style="25" customWidth="1"/>
    <col min="5384" max="5384" width="6.42578125" style="25" customWidth="1"/>
    <col min="5385" max="5393" width="4.140625" style="25" customWidth="1"/>
    <col min="5394" max="5394" width="5.5703125" style="25" customWidth="1"/>
    <col min="5395" max="5404" width="4.140625" style="25" customWidth="1"/>
    <col min="5405" max="5405" width="6.7109375" style="25" customWidth="1"/>
    <col min="5406" max="5414" width="4.42578125" style="25" customWidth="1"/>
    <col min="5415" max="5415" width="5.28515625" style="25" customWidth="1"/>
    <col min="5416" max="5421" width="4.42578125" style="25" customWidth="1"/>
    <col min="5422" max="5422" width="4.140625" style="25" customWidth="1"/>
    <col min="5423" max="5423" width="6.140625" style="25" customWidth="1"/>
    <col min="5424" max="5439" width="4.140625" style="25" customWidth="1"/>
    <col min="5440" max="5440" width="3.7109375" style="25" customWidth="1"/>
    <col min="5441" max="5441" width="4.140625" style="25" customWidth="1"/>
    <col min="5442" max="5451" width="3.7109375" style="25" customWidth="1"/>
    <col min="5452" max="5452" width="3.5703125" style="25" customWidth="1"/>
    <col min="5453" max="5463" width="3.7109375" style="25" customWidth="1"/>
    <col min="5464" max="5464" width="4.140625" style="25" customWidth="1"/>
    <col min="5465" max="5479" width="3.7109375" style="25" customWidth="1"/>
    <col min="5480" max="5480" width="4.42578125" style="25" customWidth="1"/>
    <col min="5481" max="5481" width="6.140625" style="25" customWidth="1"/>
    <col min="5482" max="5490" width="4.140625" style="25" customWidth="1"/>
    <col min="5491" max="5491" width="5.42578125" style="25" customWidth="1"/>
    <col min="5492" max="5495" width="4.140625" style="25" customWidth="1"/>
    <col min="5496" max="5496" width="3.42578125" style="25" customWidth="1"/>
    <col min="5497" max="5497" width="3.85546875" style="25" customWidth="1"/>
    <col min="5498" max="5498" width="4.140625" style="25" customWidth="1"/>
    <col min="5499" max="5502" width="5.140625" style="25" customWidth="1"/>
    <col min="5503" max="5504" width="4.140625" style="25" customWidth="1"/>
    <col min="5505" max="5505" width="4.7109375" style="25" customWidth="1"/>
    <col min="5506" max="5506" width="4.42578125" style="25" customWidth="1"/>
    <col min="5507" max="5507" width="4.28515625" style="25" customWidth="1"/>
    <col min="5508" max="5508" width="4.42578125" style="25" customWidth="1"/>
    <col min="5509" max="5509" width="4.7109375" style="25" customWidth="1"/>
    <col min="5510" max="5510" width="4.5703125" style="25" customWidth="1"/>
    <col min="5511" max="5511" width="4.42578125" style="25" customWidth="1"/>
    <col min="5512" max="5534" width="4.140625" style="25" customWidth="1"/>
    <col min="5535" max="5535" width="9.140625" style="25" customWidth="1"/>
    <col min="5536" max="5536" width="10" style="25" customWidth="1"/>
    <col min="5537" max="5537" width="8.7109375" style="25" customWidth="1"/>
    <col min="5538" max="5538" width="7.7109375" style="25" customWidth="1"/>
    <col min="5539" max="5539" width="8.85546875" style="25" customWidth="1"/>
    <col min="5540" max="5540" width="10" style="25" customWidth="1"/>
    <col min="5541" max="5541" width="9.5703125" style="25" customWidth="1"/>
    <col min="5542" max="5542" width="8" style="25" customWidth="1"/>
    <col min="5543" max="5543" width="5.42578125" style="25" customWidth="1"/>
    <col min="5544" max="5546" width="4.140625" style="25" customWidth="1"/>
    <col min="5547" max="5547" width="6.140625" style="25" customWidth="1"/>
    <col min="5548" max="5548" width="7.140625" style="25" customWidth="1"/>
    <col min="5549" max="5549" width="6.7109375" style="25" customWidth="1"/>
    <col min="5550" max="5554" width="7.7109375" style="25" customWidth="1"/>
    <col min="5555" max="5578" width="6.140625" style="25" customWidth="1"/>
    <col min="5579" max="5581" width="4.140625" style="25" customWidth="1"/>
    <col min="5582" max="5622" width="3.140625" style="25"/>
    <col min="5623" max="5624" width="4.5703125" style="25" customWidth="1"/>
    <col min="5625" max="5625" width="27.140625" style="25" customWidth="1"/>
    <col min="5626" max="5639" width="4.140625" style="25" customWidth="1"/>
    <col min="5640" max="5640" width="6.42578125" style="25" customWidth="1"/>
    <col min="5641" max="5649" width="4.140625" style="25" customWidth="1"/>
    <col min="5650" max="5650" width="5.5703125" style="25" customWidth="1"/>
    <col min="5651" max="5660" width="4.140625" style="25" customWidth="1"/>
    <col min="5661" max="5661" width="6.7109375" style="25" customWidth="1"/>
    <col min="5662" max="5670" width="4.42578125" style="25" customWidth="1"/>
    <col min="5671" max="5671" width="5.28515625" style="25" customWidth="1"/>
    <col min="5672" max="5677" width="4.42578125" style="25" customWidth="1"/>
    <col min="5678" max="5678" width="4.140625" style="25" customWidth="1"/>
    <col min="5679" max="5679" width="6.140625" style="25" customWidth="1"/>
    <col min="5680" max="5695" width="4.140625" style="25" customWidth="1"/>
    <col min="5696" max="5696" width="3.7109375" style="25" customWidth="1"/>
    <col min="5697" max="5697" width="4.140625" style="25" customWidth="1"/>
    <col min="5698" max="5707" width="3.7109375" style="25" customWidth="1"/>
    <col min="5708" max="5708" width="3.5703125" style="25" customWidth="1"/>
    <col min="5709" max="5719" width="3.7109375" style="25" customWidth="1"/>
    <col min="5720" max="5720" width="4.140625" style="25" customWidth="1"/>
    <col min="5721" max="5735" width="3.7109375" style="25" customWidth="1"/>
    <col min="5736" max="5736" width="4.42578125" style="25" customWidth="1"/>
    <col min="5737" max="5737" width="6.140625" style="25" customWidth="1"/>
    <col min="5738" max="5746" width="4.140625" style="25" customWidth="1"/>
    <col min="5747" max="5747" width="5.42578125" style="25" customWidth="1"/>
    <col min="5748" max="5751" width="4.140625" style="25" customWidth="1"/>
    <col min="5752" max="5752" width="3.42578125" style="25" customWidth="1"/>
    <col min="5753" max="5753" width="3.85546875" style="25" customWidth="1"/>
    <col min="5754" max="5754" width="4.140625" style="25" customWidth="1"/>
    <col min="5755" max="5758" width="5.140625" style="25" customWidth="1"/>
    <col min="5759" max="5760" width="4.140625" style="25" customWidth="1"/>
    <col min="5761" max="5761" width="4.7109375" style="25" customWidth="1"/>
    <col min="5762" max="5762" width="4.42578125" style="25" customWidth="1"/>
    <col min="5763" max="5763" width="4.28515625" style="25" customWidth="1"/>
    <col min="5764" max="5764" width="4.42578125" style="25" customWidth="1"/>
    <col min="5765" max="5765" width="4.7109375" style="25" customWidth="1"/>
    <col min="5766" max="5766" width="4.5703125" style="25" customWidth="1"/>
    <col min="5767" max="5767" width="4.42578125" style="25" customWidth="1"/>
    <col min="5768" max="5790" width="4.140625" style="25" customWidth="1"/>
    <col min="5791" max="5791" width="9.140625" style="25" customWidth="1"/>
    <col min="5792" max="5792" width="10" style="25" customWidth="1"/>
    <col min="5793" max="5793" width="8.7109375" style="25" customWidth="1"/>
    <col min="5794" max="5794" width="7.7109375" style="25" customWidth="1"/>
    <col min="5795" max="5795" width="8.85546875" style="25" customWidth="1"/>
    <col min="5796" max="5796" width="10" style="25" customWidth="1"/>
    <col min="5797" max="5797" width="9.5703125" style="25" customWidth="1"/>
    <col min="5798" max="5798" width="8" style="25" customWidth="1"/>
    <col min="5799" max="5799" width="5.42578125" style="25" customWidth="1"/>
    <col min="5800" max="5802" width="4.140625" style="25" customWidth="1"/>
    <col min="5803" max="5803" width="6.140625" style="25" customWidth="1"/>
    <col min="5804" max="5804" width="7.140625" style="25" customWidth="1"/>
    <col min="5805" max="5805" width="6.7109375" style="25" customWidth="1"/>
    <col min="5806" max="5810" width="7.7109375" style="25" customWidth="1"/>
    <col min="5811" max="5834" width="6.140625" style="25" customWidth="1"/>
    <col min="5835" max="5837" width="4.140625" style="25" customWidth="1"/>
    <col min="5838" max="5878" width="3.140625" style="25"/>
    <col min="5879" max="5880" width="4.5703125" style="25" customWidth="1"/>
    <col min="5881" max="5881" width="27.140625" style="25" customWidth="1"/>
    <col min="5882" max="5895" width="4.140625" style="25" customWidth="1"/>
    <col min="5896" max="5896" width="6.42578125" style="25" customWidth="1"/>
    <col min="5897" max="5905" width="4.140625" style="25" customWidth="1"/>
    <col min="5906" max="5906" width="5.5703125" style="25" customWidth="1"/>
    <col min="5907" max="5916" width="4.140625" style="25" customWidth="1"/>
    <col min="5917" max="5917" width="6.7109375" style="25" customWidth="1"/>
    <col min="5918" max="5926" width="4.42578125" style="25" customWidth="1"/>
    <col min="5927" max="5927" width="5.28515625" style="25" customWidth="1"/>
    <col min="5928" max="5933" width="4.42578125" style="25" customWidth="1"/>
    <col min="5934" max="5934" width="4.140625" style="25" customWidth="1"/>
    <col min="5935" max="5935" width="6.140625" style="25" customWidth="1"/>
    <col min="5936" max="5951" width="4.140625" style="25" customWidth="1"/>
    <col min="5952" max="5952" width="3.7109375" style="25" customWidth="1"/>
    <col min="5953" max="5953" width="4.140625" style="25" customWidth="1"/>
    <col min="5954" max="5963" width="3.7109375" style="25" customWidth="1"/>
    <col min="5964" max="5964" width="3.5703125" style="25" customWidth="1"/>
    <col min="5965" max="5975" width="3.7109375" style="25" customWidth="1"/>
    <col min="5976" max="5976" width="4.140625" style="25" customWidth="1"/>
    <col min="5977" max="5991" width="3.7109375" style="25" customWidth="1"/>
    <col min="5992" max="5992" width="4.42578125" style="25" customWidth="1"/>
    <col min="5993" max="5993" width="6.140625" style="25" customWidth="1"/>
    <col min="5994" max="6002" width="4.140625" style="25" customWidth="1"/>
    <col min="6003" max="6003" width="5.42578125" style="25" customWidth="1"/>
    <col min="6004" max="6007" width="4.140625" style="25" customWidth="1"/>
    <col min="6008" max="6008" width="3.42578125" style="25" customWidth="1"/>
    <col min="6009" max="6009" width="3.85546875" style="25" customWidth="1"/>
    <col min="6010" max="6010" width="4.140625" style="25" customWidth="1"/>
    <col min="6011" max="6014" width="5.140625" style="25" customWidth="1"/>
    <col min="6015" max="6016" width="4.140625" style="25" customWidth="1"/>
    <col min="6017" max="6017" width="4.7109375" style="25" customWidth="1"/>
    <col min="6018" max="6018" width="4.42578125" style="25" customWidth="1"/>
    <col min="6019" max="6019" width="4.28515625" style="25" customWidth="1"/>
    <col min="6020" max="6020" width="4.42578125" style="25" customWidth="1"/>
    <col min="6021" max="6021" width="4.7109375" style="25" customWidth="1"/>
    <col min="6022" max="6022" width="4.5703125" style="25" customWidth="1"/>
    <col min="6023" max="6023" width="4.42578125" style="25" customWidth="1"/>
    <col min="6024" max="6046" width="4.140625" style="25" customWidth="1"/>
    <col min="6047" max="6047" width="9.140625" style="25" customWidth="1"/>
    <col min="6048" max="6048" width="10" style="25" customWidth="1"/>
    <col min="6049" max="6049" width="8.7109375" style="25" customWidth="1"/>
    <col min="6050" max="6050" width="7.7109375" style="25" customWidth="1"/>
    <col min="6051" max="6051" width="8.85546875" style="25" customWidth="1"/>
    <col min="6052" max="6052" width="10" style="25" customWidth="1"/>
    <col min="6053" max="6053" width="9.5703125" style="25" customWidth="1"/>
    <col min="6054" max="6054" width="8" style="25" customWidth="1"/>
    <col min="6055" max="6055" width="5.42578125" style="25" customWidth="1"/>
    <col min="6056" max="6058" width="4.140625" style="25" customWidth="1"/>
    <col min="6059" max="6059" width="6.140625" style="25" customWidth="1"/>
    <col min="6060" max="6060" width="7.140625" style="25" customWidth="1"/>
    <col min="6061" max="6061" width="6.7109375" style="25" customWidth="1"/>
    <col min="6062" max="6066" width="7.7109375" style="25" customWidth="1"/>
    <col min="6067" max="6090" width="6.140625" style="25" customWidth="1"/>
    <col min="6091" max="6093" width="4.140625" style="25" customWidth="1"/>
    <col min="6094" max="6134" width="3.140625" style="25"/>
    <col min="6135" max="6136" width="4.5703125" style="25" customWidth="1"/>
    <col min="6137" max="6137" width="27.140625" style="25" customWidth="1"/>
    <col min="6138" max="6151" width="4.140625" style="25" customWidth="1"/>
    <col min="6152" max="6152" width="6.42578125" style="25" customWidth="1"/>
    <col min="6153" max="6161" width="4.140625" style="25" customWidth="1"/>
    <col min="6162" max="6162" width="5.5703125" style="25" customWidth="1"/>
    <col min="6163" max="6172" width="4.140625" style="25" customWidth="1"/>
    <col min="6173" max="6173" width="6.7109375" style="25" customWidth="1"/>
    <col min="6174" max="6182" width="4.42578125" style="25" customWidth="1"/>
    <col min="6183" max="6183" width="5.28515625" style="25" customWidth="1"/>
    <col min="6184" max="6189" width="4.42578125" style="25" customWidth="1"/>
    <col min="6190" max="6190" width="4.140625" style="25" customWidth="1"/>
    <col min="6191" max="6191" width="6.140625" style="25" customWidth="1"/>
    <col min="6192" max="6207" width="4.140625" style="25" customWidth="1"/>
    <col min="6208" max="6208" width="3.7109375" style="25" customWidth="1"/>
    <col min="6209" max="6209" width="4.140625" style="25" customWidth="1"/>
    <col min="6210" max="6219" width="3.7109375" style="25" customWidth="1"/>
    <col min="6220" max="6220" width="3.5703125" style="25" customWidth="1"/>
    <col min="6221" max="6231" width="3.7109375" style="25" customWidth="1"/>
    <col min="6232" max="6232" width="4.140625" style="25" customWidth="1"/>
    <col min="6233" max="6247" width="3.7109375" style="25" customWidth="1"/>
    <col min="6248" max="6248" width="4.42578125" style="25" customWidth="1"/>
    <col min="6249" max="6249" width="6.140625" style="25" customWidth="1"/>
    <col min="6250" max="6258" width="4.140625" style="25" customWidth="1"/>
    <col min="6259" max="6259" width="5.42578125" style="25" customWidth="1"/>
    <col min="6260" max="6263" width="4.140625" style="25" customWidth="1"/>
    <col min="6264" max="6264" width="3.42578125" style="25" customWidth="1"/>
    <col min="6265" max="6265" width="3.85546875" style="25" customWidth="1"/>
    <col min="6266" max="6266" width="4.140625" style="25" customWidth="1"/>
    <col min="6267" max="6270" width="5.140625" style="25" customWidth="1"/>
    <col min="6271" max="6272" width="4.140625" style="25" customWidth="1"/>
    <col min="6273" max="6273" width="4.7109375" style="25" customWidth="1"/>
    <col min="6274" max="6274" width="4.42578125" style="25" customWidth="1"/>
    <col min="6275" max="6275" width="4.28515625" style="25" customWidth="1"/>
    <col min="6276" max="6276" width="4.42578125" style="25" customWidth="1"/>
    <col min="6277" max="6277" width="4.7109375" style="25" customWidth="1"/>
    <col min="6278" max="6278" width="4.5703125" style="25" customWidth="1"/>
    <col min="6279" max="6279" width="4.42578125" style="25" customWidth="1"/>
    <col min="6280" max="6302" width="4.140625" style="25" customWidth="1"/>
    <col min="6303" max="6303" width="9.140625" style="25" customWidth="1"/>
    <col min="6304" max="6304" width="10" style="25" customWidth="1"/>
    <col min="6305" max="6305" width="8.7109375" style="25" customWidth="1"/>
    <col min="6306" max="6306" width="7.7109375" style="25" customWidth="1"/>
    <col min="6307" max="6307" width="8.85546875" style="25" customWidth="1"/>
    <col min="6308" max="6308" width="10" style="25" customWidth="1"/>
    <col min="6309" max="6309" width="9.5703125" style="25" customWidth="1"/>
    <col min="6310" max="6310" width="8" style="25" customWidth="1"/>
    <col min="6311" max="6311" width="5.42578125" style="25" customWidth="1"/>
    <col min="6312" max="6314" width="4.140625" style="25" customWidth="1"/>
    <col min="6315" max="6315" width="6.140625" style="25" customWidth="1"/>
    <col min="6316" max="6316" width="7.140625" style="25" customWidth="1"/>
    <col min="6317" max="6317" width="6.7109375" style="25" customWidth="1"/>
    <col min="6318" max="6322" width="7.7109375" style="25" customWidth="1"/>
    <col min="6323" max="6346" width="6.140625" style="25" customWidth="1"/>
    <col min="6347" max="6349" width="4.140625" style="25" customWidth="1"/>
    <col min="6350" max="6390" width="3.140625" style="25"/>
    <col min="6391" max="6392" width="4.5703125" style="25" customWidth="1"/>
    <col min="6393" max="6393" width="27.140625" style="25" customWidth="1"/>
    <col min="6394" max="6407" width="4.140625" style="25" customWidth="1"/>
    <col min="6408" max="6408" width="6.42578125" style="25" customWidth="1"/>
    <col min="6409" max="6417" width="4.140625" style="25" customWidth="1"/>
    <col min="6418" max="6418" width="5.5703125" style="25" customWidth="1"/>
    <col min="6419" max="6428" width="4.140625" style="25" customWidth="1"/>
    <col min="6429" max="6429" width="6.7109375" style="25" customWidth="1"/>
    <col min="6430" max="6438" width="4.42578125" style="25" customWidth="1"/>
    <col min="6439" max="6439" width="5.28515625" style="25" customWidth="1"/>
    <col min="6440" max="6445" width="4.42578125" style="25" customWidth="1"/>
    <col min="6446" max="6446" width="4.140625" style="25" customWidth="1"/>
    <col min="6447" max="6447" width="6.140625" style="25" customWidth="1"/>
    <col min="6448" max="6463" width="4.140625" style="25" customWidth="1"/>
    <col min="6464" max="6464" width="3.7109375" style="25" customWidth="1"/>
    <col min="6465" max="6465" width="4.140625" style="25" customWidth="1"/>
    <col min="6466" max="6475" width="3.7109375" style="25" customWidth="1"/>
    <col min="6476" max="6476" width="3.5703125" style="25" customWidth="1"/>
    <col min="6477" max="6487" width="3.7109375" style="25" customWidth="1"/>
    <col min="6488" max="6488" width="4.140625" style="25" customWidth="1"/>
    <col min="6489" max="6503" width="3.7109375" style="25" customWidth="1"/>
    <col min="6504" max="6504" width="4.42578125" style="25" customWidth="1"/>
    <col min="6505" max="6505" width="6.140625" style="25" customWidth="1"/>
    <col min="6506" max="6514" width="4.140625" style="25" customWidth="1"/>
    <col min="6515" max="6515" width="5.42578125" style="25" customWidth="1"/>
    <col min="6516" max="6519" width="4.140625" style="25" customWidth="1"/>
    <col min="6520" max="6520" width="3.42578125" style="25" customWidth="1"/>
    <col min="6521" max="6521" width="3.85546875" style="25" customWidth="1"/>
    <col min="6522" max="6522" width="4.140625" style="25" customWidth="1"/>
    <col min="6523" max="6526" width="5.140625" style="25" customWidth="1"/>
    <col min="6527" max="6528" width="4.140625" style="25" customWidth="1"/>
    <col min="6529" max="6529" width="4.7109375" style="25" customWidth="1"/>
    <col min="6530" max="6530" width="4.42578125" style="25" customWidth="1"/>
    <col min="6531" max="6531" width="4.28515625" style="25" customWidth="1"/>
    <col min="6532" max="6532" width="4.42578125" style="25" customWidth="1"/>
    <col min="6533" max="6533" width="4.7109375" style="25" customWidth="1"/>
    <col min="6534" max="6534" width="4.5703125" style="25" customWidth="1"/>
    <col min="6535" max="6535" width="4.42578125" style="25" customWidth="1"/>
    <col min="6536" max="6558" width="4.140625" style="25" customWidth="1"/>
    <col min="6559" max="6559" width="9.140625" style="25" customWidth="1"/>
    <col min="6560" max="6560" width="10" style="25" customWidth="1"/>
    <col min="6561" max="6561" width="8.7109375" style="25" customWidth="1"/>
    <col min="6562" max="6562" width="7.7109375" style="25" customWidth="1"/>
    <col min="6563" max="6563" width="8.85546875" style="25" customWidth="1"/>
    <col min="6564" max="6564" width="10" style="25" customWidth="1"/>
    <col min="6565" max="6565" width="9.5703125" style="25" customWidth="1"/>
    <col min="6566" max="6566" width="8" style="25" customWidth="1"/>
    <col min="6567" max="6567" width="5.42578125" style="25" customWidth="1"/>
    <col min="6568" max="6570" width="4.140625" style="25" customWidth="1"/>
    <col min="6571" max="6571" width="6.140625" style="25" customWidth="1"/>
    <col min="6572" max="6572" width="7.140625" style="25" customWidth="1"/>
    <col min="6573" max="6573" width="6.7109375" style="25" customWidth="1"/>
    <col min="6574" max="6578" width="7.7109375" style="25" customWidth="1"/>
    <col min="6579" max="6602" width="6.140625" style="25" customWidth="1"/>
    <col min="6603" max="6605" width="4.140625" style="25" customWidth="1"/>
    <col min="6606" max="6646" width="3.140625" style="25"/>
    <col min="6647" max="6648" width="4.5703125" style="25" customWidth="1"/>
    <col min="6649" max="6649" width="27.140625" style="25" customWidth="1"/>
    <col min="6650" max="6663" width="4.140625" style="25" customWidth="1"/>
    <col min="6664" max="6664" width="6.42578125" style="25" customWidth="1"/>
    <col min="6665" max="6673" width="4.140625" style="25" customWidth="1"/>
    <col min="6674" max="6674" width="5.5703125" style="25" customWidth="1"/>
    <col min="6675" max="6684" width="4.140625" style="25" customWidth="1"/>
    <col min="6685" max="6685" width="6.7109375" style="25" customWidth="1"/>
    <col min="6686" max="6694" width="4.42578125" style="25" customWidth="1"/>
    <col min="6695" max="6695" width="5.28515625" style="25" customWidth="1"/>
    <col min="6696" max="6701" width="4.42578125" style="25" customWidth="1"/>
    <col min="6702" max="6702" width="4.140625" style="25" customWidth="1"/>
    <col min="6703" max="6703" width="6.140625" style="25" customWidth="1"/>
    <col min="6704" max="6719" width="4.140625" style="25" customWidth="1"/>
    <col min="6720" max="6720" width="3.7109375" style="25" customWidth="1"/>
    <col min="6721" max="6721" width="4.140625" style="25" customWidth="1"/>
    <col min="6722" max="6731" width="3.7109375" style="25" customWidth="1"/>
    <col min="6732" max="6732" width="3.5703125" style="25" customWidth="1"/>
    <col min="6733" max="6743" width="3.7109375" style="25" customWidth="1"/>
    <col min="6744" max="6744" width="4.140625" style="25" customWidth="1"/>
    <col min="6745" max="6759" width="3.7109375" style="25" customWidth="1"/>
    <col min="6760" max="6760" width="4.42578125" style="25" customWidth="1"/>
    <col min="6761" max="6761" width="6.140625" style="25" customWidth="1"/>
    <col min="6762" max="6770" width="4.140625" style="25" customWidth="1"/>
    <col min="6771" max="6771" width="5.42578125" style="25" customWidth="1"/>
    <col min="6772" max="6775" width="4.140625" style="25" customWidth="1"/>
    <col min="6776" max="6776" width="3.42578125" style="25" customWidth="1"/>
    <col min="6777" max="6777" width="3.85546875" style="25" customWidth="1"/>
    <col min="6778" max="6778" width="4.140625" style="25" customWidth="1"/>
    <col min="6779" max="6782" width="5.140625" style="25" customWidth="1"/>
    <col min="6783" max="6784" width="4.140625" style="25" customWidth="1"/>
    <col min="6785" max="6785" width="4.7109375" style="25" customWidth="1"/>
    <col min="6786" max="6786" width="4.42578125" style="25" customWidth="1"/>
    <col min="6787" max="6787" width="4.28515625" style="25" customWidth="1"/>
    <col min="6788" max="6788" width="4.42578125" style="25" customWidth="1"/>
    <col min="6789" max="6789" width="4.7109375" style="25" customWidth="1"/>
    <col min="6790" max="6790" width="4.5703125" style="25" customWidth="1"/>
    <col min="6791" max="6791" width="4.42578125" style="25" customWidth="1"/>
    <col min="6792" max="6814" width="4.140625" style="25" customWidth="1"/>
    <col min="6815" max="6815" width="9.140625" style="25" customWidth="1"/>
    <col min="6816" max="6816" width="10" style="25" customWidth="1"/>
    <col min="6817" max="6817" width="8.7109375" style="25" customWidth="1"/>
    <col min="6818" max="6818" width="7.7109375" style="25" customWidth="1"/>
    <col min="6819" max="6819" width="8.85546875" style="25" customWidth="1"/>
    <col min="6820" max="6820" width="10" style="25" customWidth="1"/>
    <col min="6821" max="6821" width="9.5703125" style="25" customWidth="1"/>
    <col min="6822" max="6822" width="8" style="25" customWidth="1"/>
    <col min="6823" max="6823" width="5.42578125" style="25" customWidth="1"/>
    <col min="6824" max="6826" width="4.140625" style="25" customWidth="1"/>
    <col min="6827" max="6827" width="6.140625" style="25" customWidth="1"/>
    <col min="6828" max="6828" width="7.140625" style="25" customWidth="1"/>
    <col min="6829" max="6829" width="6.7109375" style="25" customWidth="1"/>
    <col min="6830" max="6834" width="7.7109375" style="25" customWidth="1"/>
    <col min="6835" max="6858" width="6.140625" style="25" customWidth="1"/>
    <col min="6859" max="6861" width="4.140625" style="25" customWidth="1"/>
    <col min="6862" max="6902" width="3.140625" style="25"/>
    <col min="6903" max="6904" width="4.5703125" style="25" customWidth="1"/>
    <col min="6905" max="6905" width="27.140625" style="25" customWidth="1"/>
    <col min="6906" max="6919" width="4.140625" style="25" customWidth="1"/>
    <col min="6920" max="6920" width="6.42578125" style="25" customWidth="1"/>
    <col min="6921" max="6929" width="4.140625" style="25" customWidth="1"/>
    <col min="6930" max="6930" width="5.5703125" style="25" customWidth="1"/>
    <col min="6931" max="6940" width="4.140625" style="25" customWidth="1"/>
    <col min="6941" max="6941" width="6.7109375" style="25" customWidth="1"/>
    <col min="6942" max="6950" width="4.42578125" style="25" customWidth="1"/>
    <col min="6951" max="6951" width="5.28515625" style="25" customWidth="1"/>
    <col min="6952" max="6957" width="4.42578125" style="25" customWidth="1"/>
    <col min="6958" max="6958" width="4.140625" style="25" customWidth="1"/>
    <col min="6959" max="6959" width="6.140625" style="25" customWidth="1"/>
    <col min="6960" max="6975" width="4.140625" style="25" customWidth="1"/>
    <col min="6976" max="6976" width="3.7109375" style="25" customWidth="1"/>
    <col min="6977" max="6977" width="4.140625" style="25" customWidth="1"/>
    <col min="6978" max="6987" width="3.7109375" style="25" customWidth="1"/>
    <col min="6988" max="6988" width="3.5703125" style="25" customWidth="1"/>
    <col min="6989" max="6999" width="3.7109375" style="25" customWidth="1"/>
    <col min="7000" max="7000" width="4.140625" style="25" customWidth="1"/>
    <col min="7001" max="7015" width="3.7109375" style="25" customWidth="1"/>
    <col min="7016" max="7016" width="4.42578125" style="25" customWidth="1"/>
    <col min="7017" max="7017" width="6.140625" style="25" customWidth="1"/>
    <col min="7018" max="7026" width="4.140625" style="25" customWidth="1"/>
    <col min="7027" max="7027" width="5.42578125" style="25" customWidth="1"/>
    <col min="7028" max="7031" width="4.140625" style="25" customWidth="1"/>
    <col min="7032" max="7032" width="3.42578125" style="25" customWidth="1"/>
    <col min="7033" max="7033" width="3.85546875" style="25" customWidth="1"/>
    <col min="7034" max="7034" width="4.140625" style="25" customWidth="1"/>
    <col min="7035" max="7038" width="5.140625" style="25" customWidth="1"/>
    <col min="7039" max="7040" width="4.140625" style="25" customWidth="1"/>
    <col min="7041" max="7041" width="4.7109375" style="25" customWidth="1"/>
    <col min="7042" max="7042" width="4.42578125" style="25" customWidth="1"/>
    <col min="7043" max="7043" width="4.28515625" style="25" customWidth="1"/>
    <col min="7044" max="7044" width="4.42578125" style="25" customWidth="1"/>
    <col min="7045" max="7045" width="4.7109375" style="25" customWidth="1"/>
    <col min="7046" max="7046" width="4.5703125" style="25" customWidth="1"/>
    <col min="7047" max="7047" width="4.42578125" style="25" customWidth="1"/>
    <col min="7048" max="7070" width="4.140625" style="25" customWidth="1"/>
    <col min="7071" max="7071" width="9.140625" style="25" customWidth="1"/>
    <col min="7072" max="7072" width="10" style="25" customWidth="1"/>
    <col min="7073" max="7073" width="8.7109375" style="25" customWidth="1"/>
    <col min="7074" max="7074" width="7.7109375" style="25" customWidth="1"/>
    <col min="7075" max="7075" width="8.85546875" style="25" customWidth="1"/>
    <col min="7076" max="7076" width="10" style="25" customWidth="1"/>
    <col min="7077" max="7077" width="9.5703125" style="25" customWidth="1"/>
    <col min="7078" max="7078" width="8" style="25" customWidth="1"/>
    <col min="7079" max="7079" width="5.42578125" style="25" customWidth="1"/>
    <col min="7080" max="7082" width="4.140625" style="25" customWidth="1"/>
    <col min="7083" max="7083" width="6.140625" style="25" customWidth="1"/>
    <col min="7084" max="7084" width="7.140625" style="25" customWidth="1"/>
    <col min="7085" max="7085" width="6.7109375" style="25" customWidth="1"/>
    <col min="7086" max="7090" width="7.7109375" style="25" customWidth="1"/>
    <col min="7091" max="7114" width="6.140625" style="25" customWidth="1"/>
    <col min="7115" max="7117" width="4.140625" style="25" customWidth="1"/>
    <col min="7118" max="7158" width="3.140625" style="25"/>
    <col min="7159" max="7160" width="4.5703125" style="25" customWidth="1"/>
    <col min="7161" max="7161" width="27.140625" style="25" customWidth="1"/>
    <col min="7162" max="7175" width="4.140625" style="25" customWidth="1"/>
    <col min="7176" max="7176" width="6.42578125" style="25" customWidth="1"/>
    <col min="7177" max="7185" width="4.140625" style="25" customWidth="1"/>
    <col min="7186" max="7186" width="5.5703125" style="25" customWidth="1"/>
    <col min="7187" max="7196" width="4.140625" style="25" customWidth="1"/>
    <col min="7197" max="7197" width="6.7109375" style="25" customWidth="1"/>
    <col min="7198" max="7206" width="4.42578125" style="25" customWidth="1"/>
    <col min="7207" max="7207" width="5.28515625" style="25" customWidth="1"/>
    <col min="7208" max="7213" width="4.42578125" style="25" customWidth="1"/>
    <col min="7214" max="7214" width="4.140625" style="25" customWidth="1"/>
    <col min="7215" max="7215" width="6.140625" style="25" customWidth="1"/>
    <col min="7216" max="7231" width="4.140625" style="25" customWidth="1"/>
    <col min="7232" max="7232" width="3.7109375" style="25" customWidth="1"/>
    <col min="7233" max="7233" width="4.140625" style="25" customWidth="1"/>
    <col min="7234" max="7243" width="3.7109375" style="25" customWidth="1"/>
    <col min="7244" max="7244" width="3.5703125" style="25" customWidth="1"/>
    <col min="7245" max="7255" width="3.7109375" style="25" customWidth="1"/>
    <col min="7256" max="7256" width="4.140625" style="25" customWidth="1"/>
    <col min="7257" max="7271" width="3.7109375" style="25" customWidth="1"/>
    <col min="7272" max="7272" width="4.42578125" style="25" customWidth="1"/>
    <col min="7273" max="7273" width="6.140625" style="25" customWidth="1"/>
    <col min="7274" max="7282" width="4.140625" style="25" customWidth="1"/>
    <col min="7283" max="7283" width="5.42578125" style="25" customWidth="1"/>
    <col min="7284" max="7287" width="4.140625" style="25" customWidth="1"/>
    <col min="7288" max="7288" width="3.42578125" style="25" customWidth="1"/>
    <col min="7289" max="7289" width="3.85546875" style="25" customWidth="1"/>
    <col min="7290" max="7290" width="4.140625" style="25" customWidth="1"/>
    <col min="7291" max="7294" width="5.140625" style="25" customWidth="1"/>
    <col min="7295" max="7296" width="4.140625" style="25" customWidth="1"/>
    <col min="7297" max="7297" width="4.7109375" style="25" customWidth="1"/>
    <col min="7298" max="7298" width="4.42578125" style="25" customWidth="1"/>
    <col min="7299" max="7299" width="4.28515625" style="25" customWidth="1"/>
    <col min="7300" max="7300" width="4.42578125" style="25" customWidth="1"/>
    <col min="7301" max="7301" width="4.7109375" style="25" customWidth="1"/>
    <col min="7302" max="7302" width="4.5703125" style="25" customWidth="1"/>
    <col min="7303" max="7303" width="4.42578125" style="25" customWidth="1"/>
    <col min="7304" max="7326" width="4.140625" style="25" customWidth="1"/>
    <col min="7327" max="7327" width="9.140625" style="25" customWidth="1"/>
    <col min="7328" max="7328" width="10" style="25" customWidth="1"/>
    <col min="7329" max="7329" width="8.7109375" style="25" customWidth="1"/>
    <col min="7330" max="7330" width="7.7109375" style="25" customWidth="1"/>
    <col min="7331" max="7331" width="8.85546875" style="25" customWidth="1"/>
    <col min="7332" max="7332" width="10" style="25" customWidth="1"/>
    <col min="7333" max="7333" width="9.5703125" style="25" customWidth="1"/>
    <col min="7334" max="7334" width="8" style="25" customWidth="1"/>
    <col min="7335" max="7335" width="5.42578125" style="25" customWidth="1"/>
    <col min="7336" max="7338" width="4.140625" style="25" customWidth="1"/>
    <col min="7339" max="7339" width="6.140625" style="25" customWidth="1"/>
    <col min="7340" max="7340" width="7.140625" style="25" customWidth="1"/>
    <col min="7341" max="7341" width="6.7109375" style="25" customWidth="1"/>
    <col min="7342" max="7346" width="7.7109375" style="25" customWidth="1"/>
    <col min="7347" max="7370" width="6.140625" style="25" customWidth="1"/>
    <col min="7371" max="7373" width="4.140625" style="25" customWidth="1"/>
    <col min="7374" max="7414" width="3.140625" style="25"/>
    <col min="7415" max="7416" width="4.5703125" style="25" customWidth="1"/>
    <col min="7417" max="7417" width="27.140625" style="25" customWidth="1"/>
    <col min="7418" max="7431" width="4.140625" style="25" customWidth="1"/>
    <col min="7432" max="7432" width="6.42578125" style="25" customWidth="1"/>
    <col min="7433" max="7441" width="4.140625" style="25" customWidth="1"/>
    <col min="7442" max="7442" width="5.5703125" style="25" customWidth="1"/>
    <col min="7443" max="7452" width="4.140625" style="25" customWidth="1"/>
    <col min="7453" max="7453" width="6.7109375" style="25" customWidth="1"/>
    <col min="7454" max="7462" width="4.42578125" style="25" customWidth="1"/>
    <col min="7463" max="7463" width="5.28515625" style="25" customWidth="1"/>
    <col min="7464" max="7469" width="4.42578125" style="25" customWidth="1"/>
    <col min="7470" max="7470" width="4.140625" style="25" customWidth="1"/>
    <col min="7471" max="7471" width="6.140625" style="25" customWidth="1"/>
    <col min="7472" max="7487" width="4.140625" style="25" customWidth="1"/>
    <col min="7488" max="7488" width="3.7109375" style="25" customWidth="1"/>
    <col min="7489" max="7489" width="4.140625" style="25" customWidth="1"/>
    <col min="7490" max="7499" width="3.7109375" style="25" customWidth="1"/>
    <col min="7500" max="7500" width="3.5703125" style="25" customWidth="1"/>
    <col min="7501" max="7511" width="3.7109375" style="25" customWidth="1"/>
    <col min="7512" max="7512" width="4.140625" style="25" customWidth="1"/>
    <col min="7513" max="7527" width="3.7109375" style="25" customWidth="1"/>
    <col min="7528" max="7528" width="4.42578125" style="25" customWidth="1"/>
    <col min="7529" max="7529" width="6.140625" style="25" customWidth="1"/>
    <col min="7530" max="7538" width="4.140625" style="25" customWidth="1"/>
    <col min="7539" max="7539" width="5.42578125" style="25" customWidth="1"/>
    <col min="7540" max="7543" width="4.140625" style="25" customWidth="1"/>
    <col min="7544" max="7544" width="3.42578125" style="25" customWidth="1"/>
    <col min="7545" max="7545" width="3.85546875" style="25" customWidth="1"/>
    <col min="7546" max="7546" width="4.140625" style="25" customWidth="1"/>
    <col min="7547" max="7550" width="5.140625" style="25" customWidth="1"/>
    <col min="7551" max="7552" width="4.140625" style="25" customWidth="1"/>
    <col min="7553" max="7553" width="4.7109375" style="25" customWidth="1"/>
    <col min="7554" max="7554" width="4.42578125" style="25" customWidth="1"/>
    <col min="7555" max="7555" width="4.28515625" style="25" customWidth="1"/>
    <col min="7556" max="7556" width="4.42578125" style="25" customWidth="1"/>
    <col min="7557" max="7557" width="4.7109375" style="25" customWidth="1"/>
    <col min="7558" max="7558" width="4.5703125" style="25" customWidth="1"/>
    <col min="7559" max="7559" width="4.42578125" style="25" customWidth="1"/>
    <col min="7560" max="7582" width="4.140625" style="25" customWidth="1"/>
    <col min="7583" max="7583" width="9.140625" style="25" customWidth="1"/>
    <col min="7584" max="7584" width="10" style="25" customWidth="1"/>
    <col min="7585" max="7585" width="8.7109375" style="25" customWidth="1"/>
    <col min="7586" max="7586" width="7.7109375" style="25" customWidth="1"/>
    <col min="7587" max="7587" width="8.85546875" style="25" customWidth="1"/>
    <col min="7588" max="7588" width="10" style="25" customWidth="1"/>
    <col min="7589" max="7589" width="9.5703125" style="25" customWidth="1"/>
    <col min="7590" max="7590" width="8" style="25" customWidth="1"/>
    <col min="7591" max="7591" width="5.42578125" style="25" customWidth="1"/>
    <col min="7592" max="7594" width="4.140625" style="25" customWidth="1"/>
    <col min="7595" max="7595" width="6.140625" style="25" customWidth="1"/>
    <col min="7596" max="7596" width="7.140625" style="25" customWidth="1"/>
    <col min="7597" max="7597" width="6.7109375" style="25" customWidth="1"/>
    <col min="7598" max="7602" width="7.7109375" style="25" customWidth="1"/>
    <col min="7603" max="7626" width="6.140625" style="25" customWidth="1"/>
    <col min="7627" max="7629" width="4.140625" style="25" customWidth="1"/>
    <col min="7630" max="7670" width="3.140625" style="25"/>
    <col min="7671" max="7672" width="4.5703125" style="25" customWidth="1"/>
    <col min="7673" max="7673" width="27.140625" style="25" customWidth="1"/>
    <col min="7674" max="7687" width="4.140625" style="25" customWidth="1"/>
    <col min="7688" max="7688" width="6.42578125" style="25" customWidth="1"/>
    <col min="7689" max="7697" width="4.140625" style="25" customWidth="1"/>
    <col min="7698" max="7698" width="5.5703125" style="25" customWidth="1"/>
    <col min="7699" max="7708" width="4.140625" style="25" customWidth="1"/>
    <col min="7709" max="7709" width="6.7109375" style="25" customWidth="1"/>
    <col min="7710" max="7718" width="4.42578125" style="25" customWidth="1"/>
    <col min="7719" max="7719" width="5.28515625" style="25" customWidth="1"/>
    <col min="7720" max="7725" width="4.42578125" style="25" customWidth="1"/>
    <col min="7726" max="7726" width="4.140625" style="25" customWidth="1"/>
    <col min="7727" max="7727" width="6.140625" style="25" customWidth="1"/>
    <col min="7728" max="7743" width="4.140625" style="25" customWidth="1"/>
    <col min="7744" max="7744" width="3.7109375" style="25" customWidth="1"/>
    <col min="7745" max="7745" width="4.140625" style="25" customWidth="1"/>
    <col min="7746" max="7755" width="3.7109375" style="25" customWidth="1"/>
    <col min="7756" max="7756" width="3.5703125" style="25" customWidth="1"/>
    <col min="7757" max="7767" width="3.7109375" style="25" customWidth="1"/>
    <col min="7768" max="7768" width="4.140625" style="25" customWidth="1"/>
    <col min="7769" max="7783" width="3.7109375" style="25" customWidth="1"/>
    <col min="7784" max="7784" width="4.42578125" style="25" customWidth="1"/>
    <col min="7785" max="7785" width="6.140625" style="25" customWidth="1"/>
    <col min="7786" max="7794" width="4.140625" style="25" customWidth="1"/>
    <col min="7795" max="7795" width="5.42578125" style="25" customWidth="1"/>
    <col min="7796" max="7799" width="4.140625" style="25" customWidth="1"/>
    <col min="7800" max="7800" width="3.42578125" style="25" customWidth="1"/>
    <col min="7801" max="7801" width="3.85546875" style="25" customWidth="1"/>
    <col min="7802" max="7802" width="4.140625" style="25" customWidth="1"/>
    <col min="7803" max="7806" width="5.140625" style="25" customWidth="1"/>
    <col min="7807" max="7808" width="4.140625" style="25" customWidth="1"/>
    <col min="7809" max="7809" width="4.7109375" style="25" customWidth="1"/>
    <col min="7810" max="7810" width="4.42578125" style="25" customWidth="1"/>
    <col min="7811" max="7811" width="4.28515625" style="25" customWidth="1"/>
    <col min="7812" max="7812" width="4.42578125" style="25" customWidth="1"/>
    <col min="7813" max="7813" width="4.7109375" style="25" customWidth="1"/>
    <col min="7814" max="7814" width="4.5703125" style="25" customWidth="1"/>
    <col min="7815" max="7815" width="4.42578125" style="25" customWidth="1"/>
    <col min="7816" max="7838" width="4.140625" style="25" customWidth="1"/>
    <col min="7839" max="7839" width="9.140625" style="25" customWidth="1"/>
    <col min="7840" max="7840" width="10" style="25" customWidth="1"/>
    <col min="7841" max="7841" width="8.7109375" style="25" customWidth="1"/>
    <col min="7842" max="7842" width="7.7109375" style="25" customWidth="1"/>
    <col min="7843" max="7843" width="8.85546875" style="25" customWidth="1"/>
    <col min="7844" max="7844" width="10" style="25" customWidth="1"/>
    <col min="7845" max="7845" width="9.5703125" style="25" customWidth="1"/>
    <col min="7846" max="7846" width="8" style="25" customWidth="1"/>
    <col min="7847" max="7847" width="5.42578125" style="25" customWidth="1"/>
    <col min="7848" max="7850" width="4.140625" style="25" customWidth="1"/>
    <col min="7851" max="7851" width="6.140625" style="25" customWidth="1"/>
    <col min="7852" max="7852" width="7.140625" style="25" customWidth="1"/>
    <col min="7853" max="7853" width="6.7109375" style="25" customWidth="1"/>
    <col min="7854" max="7858" width="7.7109375" style="25" customWidth="1"/>
    <col min="7859" max="7882" width="6.140625" style="25" customWidth="1"/>
    <col min="7883" max="7885" width="4.140625" style="25" customWidth="1"/>
    <col min="7886" max="7926" width="3.140625" style="25"/>
    <col min="7927" max="7928" width="4.5703125" style="25" customWidth="1"/>
    <col min="7929" max="7929" width="27.140625" style="25" customWidth="1"/>
    <col min="7930" max="7943" width="4.140625" style="25" customWidth="1"/>
    <col min="7944" max="7944" width="6.42578125" style="25" customWidth="1"/>
    <col min="7945" max="7953" width="4.140625" style="25" customWidth="1"/>
    <col min="7954" max="7954" width="5.5703125" style="25" customWidth="1"/>
    <col min="7955" max="7964" width="4.140625" style="25" customWidth="1"/>
    <col min="7965" max="7965" width="6.7109375" style="25" customWidth="1"/>
    <col min="7966" max="7974" width="4.42578125" style="25" customWidth="1"/>
    <col min="7975" max="7975" width="5.28515625" style="25" customWidth="1"/>
    <col min="7976" max="7981" width="4.42578125" style="25" customWidth="1"/>
    <col min="7982" max="7982" width="4.140625" style="25" customWidth="1"/>
    <col min="7983" max="7983" width="6.140625" style="25" customWidth="1"/>
    <col min="7984" max="7999" width="4.140625" style="25" customWidth="1"/>
    <col min="8000" max="8000" width="3.7109375" style="25" customWidth="1"/>
    <col min="8001" max="8001" width="4.140625" style="25" customWidth="1"/>
    <col min="8002" max="8011" width="3.7109375" style="25" customWidth="1"/>
    <col min="8012" max="8012" width="3.5703125" style="25" customWidth="1"/>
    <col min="8013" max="8023" width="3.7109375" style="25" customWidth="1"/>
    <col min="8024" max="8024" width="4.140625" style="25" customWidth="1"/>
    <col min="8025" max="8039" width="3.7109375" style="25" customWidth="1"/>
    <col min="8040" max="8040" width="4.42578125" style="25" customWidth="1"/>
    <col min="8041" max="8041" width="6.140625" style="25" customWidth="1"/>
    <col min="8042" max="8050" width="4.140625" style="25" customWidth="1"/>
    <col min="8051" max="8051" width="5.42578125" style="25" customWidth="1"/>
    <col min="8052" max="8055" width="4.140625" style="25" customWidth="1"/>
    <col min="8056" max="8056" width="3.42578125" style="25" customWidth="1"/>
    <col min="8057" max="8057" width="3.85546875" style="25" customWidth="1"/>
    <col min="8058" max="8058" width="4.140625" style="25" customWidth="1"/>
    <col min="8059" max="8062" width="5.140625" style="25" customWidth="1"/>
    <col min="8063" max="8064" width="4.140625" style="25" customWidth="1"/>
    <col min="8065" max="8065" width="4.7109375" style="25" customWidth="1"/>
    <col min="8066" max="8066" width="4.42578125" style="25" customWidth="1"/>
    <col min="8067" max="8067" width="4.28515625" style="25" customWidth="1"/>
    <col min="8068" max="8068" width="4.42578125" style="25" customWidth="1"/>
    <col min="8069" max="8069" width="4.7109375" style="25" customWidth="1"/>
    <col min="8070" max="8070" width="4.5703125" style="25" customWidth="1"/>
    <col min="8071" max="8071" width="4.42578125" style="25" customWidth="1"/>
    <col min="8072" max="8094" width="4.140625" style="25" customWidth="1"/>
    <col min="8095" max="8095" width="9.140625" style="25" customWidth="1"/>
    <col min="8096" max="8096" width="10" style="25" customWidth="1"/>
    <col min="8097" max="8097" width="8.7109375" style="25" customWidth="1"/>
    <col min="8098" max="8098" width="7.7109375" style="25" customWidth="1"/>
    <col min="8099" max="8099" width="8.85546875" style="25" customWidth="1"/>
    <col min="8100" max="8100" width="10" style="25" customWidth="1"/>
    <col min="8101" max="8101" width="9.5703125" style="25" customWidth="1"/>
    <col min="8102" max="8102" width="8" style="25" customWidth="1"/>
    <col min="8103" max="8103" width="5.42578125" style="25" customWidth="1"/>
    <col min="8104" max="8106" width="4.140625" style="25" customWidth="1"/>
    <col min="8107" max="8107" width="6.140625" style="25" customWidth="1"/>
    <col min="8108" max="8108" width="7.140625" style="25" customWidth="1"/>
    <col min="8109" max="8109" width="6.7109375" style="25" customWidth="1"/>
    <col min="8110" max="8114" width="7.7109375" style="25" customWidth="1"/>
    <col min="8115" max="8138" width="6.140625" style="25" customWidth="1"/>
    <col min="8139" max="8141" width="4.140625" style="25" customWidth="1"/>
    <col min="8142" max="8182" width="3.140625" style="25"/>
    <col min="8183" max="8184" width="4.5703125" style="25" customWidth="1"/>
    <col min="8185" max="8185" width="27.140625" style="25" customWidth="1"/>
    <col min="8186" max="8199" width="4.140625" style="25" customWidth="1"/>
    <col min="8200" max="8200" width="6.42578125" style="25" customWidth="1"/>
    <col min="8201" max="8209" width="4.140625" style="25" customWidth="1"/>
    <col min="8210" max="8210" width="5.5703125" style="25" customWidth="1"/>
    <col min="8211" max="8220" width="4.140625" style="25" customWidth="1"/>
    <col min="8221" max="8221" width="6.7109375" style="25" customWidth="1"/>
    <col min="8222" max="8230" width="4.42578125" style="25" customWidth="1"/>
    <col min="8231" max="8231" width="5.28515625" style="25" customWidth="1"/>
    <col min="8232" max="8237" width="4.42578125" style="25" customWidth="1"/>
    <col min="8238" max="8238" width="4.140625" style="25" customWidth="1"/>
    <col min="8239" max="8239" width="6.140625" style="25" customWidth="1"/>
    <col min="8240" max="8255" width="4.140625" style="25" customWidth="1"/>
    <col min="8256" max="8256" width="3.7109375" style="25" customWidth="1"/>
    <col min="8257" max="8257" width="4.140625" style="25" customWidth="1"/>
    <col min="8258" max="8267" width="3.7109375" style="25" customWidth="1"/>
    <col min="8268" max="8268" width="3.5703125" style="25" customWidth="1"/>
    <col min="8269" max="8279" width="3.7109375" style="25" customWidth="1"/>
    <col min="8280" max="8280" width="4.140625" style="25" customWidth="1"/>
    <col min="8281" max="8295" width="3.7109375" style="25" customWidth="1"/>
    <col min="8296" max="8296" width="4.42578125" style="25" customWidth="1"/>
    <col min="8297" max="8297" width="6.140625" style="25" customWidth="1"/>
    <col min="8298" max="8306" width="4.140625" style="25" customWidth="1"/>
    <col min="8307" max="8307" width="5.42578125" style="25" customWidth="1"/>
    <col min="8308" max="8311" width="4.140625" style="25" customWidth="1"/>
    <col min="8312" max="8312" width="3.42578125" style="25" customWidth="1"/>
    <col min="8313" max="8313" width="3.85546875" style="25" customWidth="1"/>
    <col min="8314" max="8314" width="4.140625" style="25" customWidth="1"/>
    <col min="8315" max="8318" width="5.140625" style="25" customWidth="1"/>
    <col min="8319" max="8320" width="4.140625" style="25" customWidth="1"/>
    <col min="8321" max="8321" width="4.7109375" style="25" customWidth="1"/>
    <col min="8322" max="8322" width="4.42578125" style="25" customWidth="1"/>
    <col min="8323" max="8323" width="4.28515625" style="25" customWidth="1"/>
    <col min="8324" max="8324" width="4.42578125" style="25" customWidth="1"/>
    <col min="8325" max="8325" width="4.7109375" style="25" customWidth="1"/>
    <col min="8326" max="8326" width="4.5703125" style="25" customWidth="1"/>
    <col min="8327" max="8327" width="4.42578125" style="25" customWidth="1"/>
    <col min="8328" max="8350" width="4.140625" style="25" customWidth="1"/>
    <col min="8351" max="8351" width="9.140625" style="25" customWidth="1"/>
    <col min="8352" max="8352" width="10" style="25" customWidth="1"/>
    <col min="8353" max="8353" width="8.7109375" style="25" customWidth="1"/>
    <col min="8354" max="8354" width="7.7109375" style="25" customWidth="1"/>
    <col min="8355" max="8355" width="8.85546875" style="25" customWidth="1"/>
    <col min="8356" max="8356" width="10" style="25" customWidth="1"/>
    <col min="8357" max="8357" width="9.5703125" style="25" customWidth="1"/>
    <col min="8358" max="8358" width="8" style="25" customWidth="1"/>
    <col min="8359" max="8359" width="5.42578125" style="25" customWidth="1"/>
    <col min="8360" max="8362" width="4.140625" style="25" customWidth="1"/>
    <col min="8363" max="8363" width="6.140625" style="25" customWidth="1"/>
    <col min="8364" max="8364" width="7.140625" style="25" customWidth="1"/>
    <col min="8365" max="8365" width="6.7109375" style="25" customWidth="1"/>
    <col min="8366" max="8370" width="7.7109375" style="25" customWidth="1"/>
    <col min="8371" max="8394" width="6.140625" style="25" customWidth="1"/>
    <col min="8395" max="8397" width="4.140625" style="25" customWidth="1"/>
    <col min="8398" max="8438" width="3.140625" style="25"/>
    <col min="8439" max="8440" width="4.5703125" style="25" customWidth="1"/>
    <col min="8441" max="8441" width="27.140625" style="25" customWidth="1"/>
    <col min="8442" max="8455" width="4.140625" style="25" customWidth="1"/>
    <col min="8456" max="8456" width="6.42578125" style="25" customWidth="1"/>
    <col min="8457" max="8465" width="4.140625" style="25" customWidth="1"/>
    <col min="8466" max="8466" width="5.5703125" style="25" customWidth="1"/>
    <col min="8467" max="8476" width="4.140625" style="25" customWidth="1"/>
    <col min="8477" max="8477" width="6.7109375" style="25" customWidth="1"/>
    <col min="8478" max="8486" width="4.42578125" style="25" customWidth="1"/>
    <col min="8487" max="8487" width="5.28515625" style="25" customWidth="1"/>
    <col min="8488" max="8493" width="4.42578125" style="25" customWidth="1"/>
    <col min="8494" max="8494" width="4.140625" style="25" customWidth="1"/>
    <col min="8495" max="8495" width="6.140625" style="25" customWidth="1"/>
    <col min="8496" max="8511" width="4.140625" style="25" customWidth="1"/>
    <col min="8512" max="8512" width="3.7109375" style="25" customWidth="1"/>
    <col min="8513" max="8513" width="4.140625" style="25" customWidth="1"/>
    <col min="8514" max="8523" width="3.7109375" style="25" customWidth="1"/>
    <col min="8524" max="8524" width="3.5703125" style="25" customWidth="1"/>
    <col min="8525" max="8535" width="3.7109375" style="25" customWidth="1"/>
    <col min="8536" max="8536" width="4.140625" style="25" customWidth="1"/>
    <col min="8537" max="8551" width="3.7109375" style="25" customWidth="1"/>
    <col min="8552" max="8552" width="4.42578125" style="25" customWidth="1"/>
    <col min="8553" max="8553" width="6.140625" style="25" customWidth="1"/>
    <col min="8554" max="8562" width="4.140625" style="25" customWidth="1"/>
    <col min="8563" max="8563" width="5.42578125" style="25" customWidth="1"/>
    <col min="8564" max="8567" width="4.140625" style="25" customWidth="1"/>
    <col min="8568" max="8568" width="3.42578125" style="25" customWidth="1"/>
    <col min="8569" max="8569" width="3.85546875" style="25" customWidth="1"/>
    <col min="8570" max="8570" width="4.140625" style="25" customWidth="1"/>
    <col min="8571" max="8574" width="5.140625" style="25" customWidth="1"/>
    <col min="8575" max="8576" width="4.140625" style="25" customWidth="1"/>
    <col min="8577" max="8577" width="4.7109375" style="25" customWidth="1"/>
    <col min="8578" max="8578" width="4.42578125" style="25" customWidth="1"/>
    <col min="8579" max="8579" width="4.28515625" style="25" customWidth="1"/>
    <col min="8580" max="8580" width="4.42578125" style="25" customWidth="1"/>
    <col min="8581" max="8581" width="4.7109375" style="25" customWidth="1"/>
    <col min="8582" max="8582" width="4.5703125" style="25" customWidth="1"/>
    <col min="8583" max="8583" width="4.42578125" style="25" customWidth="1"/>
    <col min="8584" max="8606" width="4.140625" style="25" customWidth="1"/>
    <col min="8607" max="8607" width="9.140625" style="25" customWidth="1"/>
    <col min="8608" max="8608" width="10" style="25" customWidth="1"/>
    <col min="8609" max="8609" width="8.7109375" style="25" customWidth="1"/>
    <col min="8610" max="8610" width="7.7109375" style="25" customWidth="1"/>
    <col min="8611" max="8611" width="8.85546875" style="25" customWidth="1"/>
    <col min="8612" max="8612" width="10" style="25" customWidth="1"/>
    <col min="8613" max="8613" width="9.5703125" style="25" customWidth="1"/>
    <col min="8614" max="8614" width="8" style="25" customWidth="1"/>
    <col min="8615" max="8615" width="5.42578125" style="25" customWidth="1"/>
    <col min="8616" max="8618" width="4.140625" style="25" customWidth="1"/>
    <col min="8619" max="8619" width="6.140625" style="25" customWidth="1"/>
    <col min="8620" max="8620" width="7.140625" style="25" customWidth="1"/>
    <col min="8621" max="8621" width="6.7109375" style="25" customWidth="1"/>
    <col min="8622" max="8626" width="7.7109375" style="25" customWidth="1"/>
    <col min="8627" max="8650" width="6.140625" style="25" customWidth="1"/>
    <col min="8651" max="8653" width="4.140625" style="25" customWidth="1"/>
    <col min="8654" max="8694" width="3.140625" style="25"/>
    <col min="8695" max="8696" width="4.5703125" style="25" customWidth="1"/>
    <col min="8697" max="8697" width="27.140625" style="25" customWidth="1"/>
    <col min="8698" max="8711" width="4.140625" style="25" customWidth="1"/>
    <col min="8712" max="8712" width="6.42578125" style="25" customWidth="1"/>
    <col min="8713" max="8721" width="4.140625" style="25" customWidth="1"/>
    <col min="8722" max="8722" width="5.5703125" style="25" customWidth="1"/>
    <col min="8723" max="8732" width="4.140625" style="25" customWidth="1"/>
    <col min="8733" max="8733" width="6.7109375" style="25" customWidth="1"/>
    <col min="8734" max="8742" width="4.42578125" style="25" customWidth="1"/>
    <col min="8743" max="8743" width="5.28515625" style="25" customWidth="1"/>
    <col min="8744" max="8749" width="4.42578125" style="25" customWidth="1"/>
    <col min="8750" max="8750" width="4.140625" style="25" customWidth="1"/>
    <col min="8751" max="8751" width="6.140625" style="25" customWidth="1"/>
    <col min="8752" max="8767" width="4.140625" style="25" customWidth="1"/>
    <col min="8768" max="8768" width="3.7109375" style="25" customWidth="1"/>
    <col min="8769" max="8769" width="4.140625" style="25" customWidth="1"/>
    <col min="8770" max="8779" width="3.7109375" style="25" customWidth="1"/>
    <col min="8780" max="8780" width="3.5703125" style="25" customWidth="1"/>
    <col min="8781" max="8791" width="3.7109375" style="25" customWidth="1"/>
    <col min="8792" max="8792" width="4.140625" style="25" customWidth="1"/>
    <col min="8793" max="8807" width="3.7109375" style="25" customWidth="1"/>
    <col min="8808" max="8808" width="4.42578125" style="25" customWidth="1"/>
    <col min="8809" max="8809" width="6.140625" style="25" customWidth="1"/>
    <col min="8810" max="8818" width="4.140625" style="25" customWidth="1"/>
    <col min="8819" max="8819" width="5.42578125" style="25" customWidth="1"/>
    <col min="8820" max="8823" width="4.140625" style="25" customWidth="1"/>
    <col min="8824" max="8824" width="3.42578125" style="25" customWidth="1"/>
    <col min="8825" max="8825" width="3.85546875" style="25" customWidth="1"/>
    <col min="8826" max="8826" width="4.140625" style="25" customWidth="1"/>
    <col min="8827" max="8830" width="5.140625" style="25" customWidth="1"/>
    <col min="8831" max="8832" width="4.140625" style="25" customWidth="1"/>
    <col min="8833" max="8833" width="4.7109375" style="25" customWidth="1"/>
    <col min="8834" max="8834" width="4.42578125" style="25" customWidth="1"/>
    <col min="8835" max="8835" width="4.28515625" style="25" customWidth="1"/>
    <col min="8836" max="8836" width="4.42578125" style="25" customWidth="1"/>
    <col min="8837" max="8837" width="4.7109375" style="25" customWidth="1"/>
    <col min="8838" max="8838" width="4.5703125" style="25" customWidth="1"/>
    <col min="8839" max="8839" width="4.42578125" style="25" customWidth="1"/>
    <col min="8840" max="8862" width="4.140625" style="25" customWidth="1"/>
    <col min="8863" max="8863" width="9.140625" style="25" customWidth="1"/>
    <col min="8864" max="8864" width="10" style="25" customWidth="1"/>
    <col min="8865" max="8865" width="8.7109375" style="25" customWidth="1"/>
    <col min="8866" max="8866" width="7.7109375" style="25" customWidth="1"/>
    <col min="8867" max="8867" width="8.85546875" style="25" customWidth="1"/>
    <col min="8868" max="8868" width="10" style="25" customWidth="1"/>
    <col min="8869" max="8869" width="9.5703125" style="25" customWidth="1"/>
    <col min="8870" max="8870" width="8" style="25" customWidth="1"/>
    <col min="8871" max="8871" width="5.42578125" style="25" customWidth="1"/>
    <col min="8872" max="8874" width="4.140625" style="25" customWidth="1"/>
    <col min="8875" max="8875" width="6.140625" style="25" customWidth="1"/>
    <col min="8876" max="8876" width="7.140625" style="25" customWidth="1"/>
    <col min="8877" max="8877" width="6.7109375" style="25" customWidth="1"/>
    <col min="8878" max="8882" width="7.7109375" style="25" customWidth="1"/>
    <col min="8883" max="8906" width="6.140625" style="25" customWidth="1"/>
    <col min="8907" max="8909" width="4.140625" style="25" customWidth="1"/>
    <col min="8910" max="8950" width="3.140625" style="25"/>
    <col min="8951" max="8952" width="4.5703125" style="25" customWidth="1"/>
    <col min="8953" max="8953" width="27.140625" style="25" customWidth="1"/>
    <col min="8954" max="8967" width="4.140625" style="25" customWidth="1"/>
    <col min="8968" max="8968" width="6.42578125" style="25" customWidth="1"/>
    <col min="8969" max="8977" width="4.140625" style="25" customWidth="1"/>
    <col min="8978" max="8978" width="5.5703125" style="25" customWidth="1"/>
    <col min="8979" max="8988" width="4.140625" style="25" customWidth="1"/>
    <col min="8989" max="8989" width="6.7109375" style="25" customWidth="1"/>
    <col min="8990" max="8998" width="4.42578125" style="25" customWidth="1"/>
    <col min="8999" max="8999" width="5.28515625" style="25" customWidth="1"/>
    <col min="9000" max="9005" width="4.42578125" style="25" customWidth="1"/>
    <col min="9006" max="9006" width="4.140625" style="25" customWidth="1"/>
    <col min="9007" max="9007" width="6.140625" style="25" customWidth="1"/>
    <col min="9008" max="9023" width="4.140625" style="25" customWidth="1"/>
    <col min="9024" max="9024" width="3.7109375" style="25" customWidth="1"/>
    <col min="9025" max="9025" width="4.140625" style="25" customWidth="1"/>
    <col min="9026" max="9035" width="3.7109375" style="25" customWidth="1"/>
    <col min="9036" max="9036" width="3.5703125" style="25" customWidth="1"/>
    <col min="9037" max="9047" width="3.7109375" style="25" customWidth="1"/>
    <col min="9048" max="9048" width="4.140625" style="25" customWidth="1"/>
    <col min="9049" max="9063" width="3.7109375" style="25" customWidth="1"/>
    <col min="9064" max="9064" width="4.42578125" style="25" customWidth="1"/>
    <col min="9065" max="9065" width="6.140625" style="25" customWidth="1"/>
    <col min="9066" max="9074" width="4.140625" style="25" customWidth="1"/>
    <col min="9075" max="9075" width="5.42578125" style="25" customWidth="1"/>
    <col min="9076" max="9079" width="4.140625" style="25" customWidth="1"/>
    <col min="9080" max="9080" width="3.42578125" style="25" customWidth="1"/>
    <col min="9081" max="9081" width="3.85546875" style="25" customWidth="1"/>
    <col min="9082" max="9082" width="4.140625" style="25" customWidth="1"/>
    <col min="9083" max="9086" width="5.140625" style="25" customWidth="1"/>
    <col min="9087" max="9088" width="4.140625" style="25" customWidth="1"/>
    <col min="9089" max="9089" width="4.7109375" style="25" customWidth="1"/>
    <col min="9090" max="9090" width="4.42578125" style="25" customWidth="1"/>
    <col min="9091" max="9091" width="4.28515625" style="25" customWidth="1"/>
    <col min="9092" max="9092" width="4.42578125" style="25" customWidth="1"/>
    <col min="9093" max="9093" width="4.7109375" style="25" customWidth="1"/>
    <col min="9094" max="9094" width="4.5703125" style="25" customWidth="1"/>
    <col min="9095" max="9095" width="4.42578125" style="25" customWidth="1"/>
    <col min="9096" max="9118" width="4.140625" style="25" customWidth="1"/>
    <col min="9119" max="9119" width="9.140625" style="25" customWidth="1"/>
    <col min="9120" max="9120" width="10" style="25" customWidth="1"/>
    <col min="9121" max="9121" width="8.7109375" style="25" customWidth="1"/>
    <col min="9122" max="9122" width="7.7109375" style="25" customWidth="1"/>
    <col min="9123" max="9123" width="8.85546875" style="25" customWidth="1"/>
    <col min="9124" max="9124" width="10" style="25" customWidth="1"/>
    <col min="9125" max="9125" width="9.5703125" style="25" customWidth="1"/>
    <col min="9126" max="9126" width="8" style="25" customWidth="1"/>
    <col min="9127" max="9127" width="5.42578125" style="25" customWidth="1"/>
    <col min="9128" max="9130" width="4.140625" style="25" customWidth="1"/>
    <col min="9131" max="9131" width="6.140625" style="25" customWidth="1"/>
    <col min="9132" max="9132" width="7.140625" style="25" customWidth="1"/>
    <col min="9133" max="9133" width="6.7109375" style="25" customWidth="1"/>
    <col min="9134" max="9138" width="7.7109375" style="25" customWidth="1"/>
    <col min="9139" max="9162" width="6.140625" style="25" customWidth="1"/>
    <col min="9163" max="9165" width="4.140625" style="25" customWidth="1"/>
    <col min="9166" max="9206" width="3.140625" style="25"/>
    <col min="9207" max="9208" width="4.5703125" style="25" customWidth="1"/>
    <col min="9209" max="9209" width="27.140625" style="25" customWidth="1"/>
    <col min="9210" max="9223" width="4.140625" style="25" customWidth="1"/>
    <col min="9224" max="9224" width="6.42578125" style="25" customWidth="1"/>
    <col min="9225" max="9233" width="4.140625" style="25" customWidth="1"/>
    <col min="9234" max="9234" width="5.5703125" style="25" customWidth="1"/>
    <col min="9235" max="9244" width="4.140625" style="25" customWidth="1"/>
    <col min="9245" max="9245" width="6.7109375" style="25" customWidth="1"/>
    <col min="9246" max="9254" width="4.42578125" style="25" customWidth="1"/>
    <col min="9255" max="9255" width="5.28515625" style="25" customWidth="1"/>
    <col min="9256" max="9261" width="4.42578125" style="25" customWidth="1"/>
    <col min="9262" max="9262" width="4.140625" style="25" customWidth="1"/>
    <col min="9263" max="9263" width="6.140625" style="25" customWidth="1"/>
    <col min="9264" max="9279" width="4.140625" style="25" customWidth="1"/>
    <col min="9280" max="9280" width="3.7109375" style="25" customWidth="1"/>
    <col min="9281" max="9281" width="4.140625" style="25" customWidth="1"/>
    <col min="9282" max="9291" width="3.7109375" style="25" customWidth="1"/>
    <col min="9292" max="9292" width="3.5703125" style="25" customWidth="1"/>
    <col min="9293" max="9303" width="3.7109375" style="25" customWidth="1"/>
    <col min="9304" max="9304" width="4.140625" style="25" customWidth="1"/>
    <col min="9305" max="9319" width="3.7109375" style="25" customWidth="1"/>
    <col min="9320" max="9320" width="4.42578125" style="25" customWidth="1"/>
    <col min="9321" max="9321" width="6.140625" style="25" customWidth="1"/>
    <col min="9322" max="9330" width="4.140625" style="25" customWidth="1"/>
    <col min="9331" max="9331" width="5.42578125" style="25" customWidth="1"/>
    <col min="9332" max="9335" width="4.140625" style="25" customWidth="1"/>
    <col min="9336" max="9336" width="3.42578125" style="25" customWidth="1"/>
    <col min="9337" max="9337" width="3.85546875" style="25" customWidth="1"/>
    <col min="9338" max="9338" width="4.140625" style="25" customWidth="1"/>
    <col min="9339" max="9342" width="5.140625" style="25" customWidth="1"/>
    <col min="9343" max="9344" width="4.140625" style="25" customWidth="1"/>
    <col min="9345" max="9345" width="4.7109375" style="25" customWidth="1"/>
    <col min="9346" max="9346" width="4.42578125" style="25" customWidth="1"/>
    <col min="9347" max="9347" width="4.28515625" style="25" customWidth="1"/>
    <col min="9348" max="9348" width="4.42578125" style="25" customWidth="1"/>
    <col min="9349" max="9349" width="4.7109375" style="25" customWidth="1"/>
    <col min="9350" max="9350" width="4.5703125" style="25" customWidth="1"/>
    <col min="9351" max="9351" width="4.42578125" style="25" customWidth="1"/>
    <col min="9352" max="9374" width="4.140625" style="25" customWidth="1"/>
    <col min="9375" max="9375" width="9.140625" style="25" customWidth="1"/>
    <col min="9376" max="9376" width="10" style="25" customWidth="1"/>
    <col min="9377" max="9377" width="8.7109375" style="25" customWidth="1"/>
    <col min="9378" max="9378" width="7.7109375" style="25" customWidth="1"/>
    <col min="9379" max="9379" width="8.85546875" style="25" customWidth="1"/>
    <col min="9380" max="9380" width="10" style="25" customWidth="1"/>
    <col min="9381" max="9381" width="9.5703125" style="25" customWidth="1"/>
    <col min="9382" max="9382" width="8" style="25" customWidth="1"/>
    <col min="9383" max="9383" width="5.42578125" style="25" customWidth="1"/>
    <col min="9384" max="9386" width="4.140625" style="25" customWidth="1"/>
    <col min="9387" max="9387" width="6.140625" style="25" customWidth="1"/>
    <col min="9388" max="9388" width="7.140625" style="25" customWidth="1"/>
    <col min="9389" max="9389" width="6.7109375" style="25" customWidth="1"/>
    <col min="9390" max="9394" width="7.7109375" style="25" customWidth="1"/>
    <col min="9395" max="9418" width="6.140625" style="25" customWidth="1"/>
    <col min="9419" max="9421" width="4.140625" style="25" customWidth="1"/>
    <col min="9422" max="9462" width="3.140625" style="25"/>
    <col min="9463" max="9464" width="4.5703125" style="25" customWidth="1"/>
    <col min="9465" max="9465" width="27.140625" style="25" customWidth="1"/>
    <col min="9466" max="9479" width="4.140625" style="25" customWidth="1"/>
    <col min="9480" max="9480" width="6.42578125" style="25" customWidth="1"/>
    <col min="9481" max="9489" width="4.140625" style="25" customWidth="1"/>
    <col min="9490" max="9490" width="5.5703125" style="25" customWidth="1"/>
    <col min="9491" max="9500" width="4.140625" style="25" customWidth="1"/>
    <col min="9501" max="9501" width="6.7109375" style="25" customWidth="1"/>
    <col min="9502" max="9510" width="4.42578125" style="25" customWidth="1"/>
    <col min="9511" max="9511" width="5.28515625" style="25" customWidth="1"/>
    <col min="9512" max="9517" width="4.42578125" style="25" customWidth="1"/>
    <col min="9518" max="9518" width="4.140625" style="25" customWidth="1"/>
    <col min="9519" max="9519" width="6.140625" style="25" customWidth="1"/>
    <col min="9520" max="9535" width="4.140625" style="25" customWidth="1"/>
    <col min="9536" max="9536" width="3.7109375" style="25" customWidth="1"/>
    <col min="9537" max="9537" width="4.140625" style="25" customWidth="1"/>
    <col min="9538" max="9547" width="3.7109375" style="25" customWidth="1"/>
    <col min="9548" max="9548" width="3.5703125" style="25" customWidth="1"/>
    <col min="9549" max="9559" width="3.7109375" style="25" customWidth="1"/>
    <col min="9560" max="9560" width="4.140625" style="25" customWidth="1"/>
    <col min="9561" max="9575" width="3.7109375" style="25" customWidth="1"/>
    <col min="9576" max="9576" width="4.42578125" style="25" customWidth="1"/>
    <col min="9577" max="9577" width="6.140625" style="25" customWidth="1"/>
    <col min="9578" max="9586" width="4.140625" style="25" customWidth="1"/>
    <col min="9587" max="9587" width="5.42578125" style="25" customWidth="1"/>
    <col min="9588" max="9591" width="4.140625" style="25" customWidth="1"/>
    <col min="9592" max="9592" width="3.42578125" style="25" customWidth="1"/>
    <col min="9593" max="9593" width="3.85546875" style="25" customWidth="1"/>
    <col min="9594" max="9594" width="4.140625" style="25" customWidth="1"/>
    <col min="9595" max="9598" width="5.140625" style="25" customWidth="1"/>
    <col min="9599" max="9600" width="4.140625" style="25" customWidth="1"/>
    <col min="9601" max="9601" width="4.7109375" style="25" customWidth="1"/>
    <col min="9602" max="9602" width="4.42578125" style="25" customWidth="1"/>
    <col min="9603" max="9603" width="4.28515625" style="25" customWidth="1"/>
    <col min="9604" max="9604" width="4.42578125" style="25" customWidth="1"/>
    <col min="9605" max="9605" width="4.7109375" style="25" customWidth="1"/>
    <col min="9606" max="9606" width="4.5703125" style="25" customWidth="1"/>
    <col min="9607" max="9607" width="4.42578125" style="25" customWidth="1"/>
    <col min="9608" max="9630" width="4.140625" style="25" customWidth="1"/>
    <col min="9631" max="9631" width="9.140625" style="25" customWidth="1"/>
    <col min="9632" max="9632" width="10" style="25" customWidth="1"/>
    <col min="9633" max="9633" width="8.7109375" style="25" customWidth="1"/>
    <col min="9634" max="9634" width="7.7109375" style="25" customWidth="1"/>
    <col min="9635" max="9635" width="8.85546875" style="25" customWidth="1"/>
    <col min="9636" max="9636" width="10" style="25" customWidth="1"/>
    <col min="9637" max="9637" width="9.5703125" style="25" customWidth="1"/>
    <col min="9638" max="9638" width="8" style="25" customWidth="1"/>
    <col min="9639" max="9639" width="5.42578125" style="25" customWidth="1"/>
    <col min="9640" max="9642" width="4.140625" style="25" customWidth="1"/>
    <col min="9643" max="9643" width="6.140625" style="25" customWidth="1"/>
    <col min="9644" max="9644" width="7.140625" style="25" customWidth="1"/>
    <col min="9645" max="9645" width="6.7109375" style="25" customWidth="1"/>
    <col min="9646" max="9650" width="7.7109375" style="25" customWidth="1"/>
    <col min="9651" max="9674" width="6.140625" style="25" customWidth="1"/>
    <col min="9675" max="9677" width="4.140625" style="25" customWidth="1"/>
    <col min="9678" max="9718" width="3.140625" style="25"/>
    <col min="9719" max="9720" width="4.5703125" style="25" customWidth="1"/>
    <col min="9721" max="9721" width="27.140625" style="25" customWidth="1"/>
    <col min="9722" max="9735" width="4.140625" style="25" customWidth="1"/>
    <col min="9736" max="9736" width="6.42578125" style="25" customWidth="1"/>
    <col min="9737" max="9745" width="4.140625" style="25" customWidth="1"/>
    <col min="9746" max="9746" width="5.5703125" style="25" customWidth="1"/>
    <col min="9747" max="9756" width="4.140625" style="25" customWidth="1"/>
    <col min="9757" max="9757" width="6.7109375" style="25" customWidth="1"/>
    <col min="9758" max="9766" width="4.42578125" style="25" customWidth="1"/>
    <col min="9767" max="9767" width="5.28515625" style="25" customWidth="1"/>
    <col min="9768" max="9773" width="4.42578125" style="25" customWidth="1"/>
    <col min="9774" max="9774" width="4.140625" style="25" customWidth="1"/>
    <col min="9775" max="9775" width="6.140625" style="25" customWidth="1"/>
    <col min="9776" max="9791" width="4.140625" style="25" customWidth="1"/>
    <col min="9792" max="9792" width="3.7109375" style="25" customWidth="1"/>
    <col min="9793" max="9793" width="4.140625" style="25" customWidth="1"/>
    <col min="9794" max="9803" width="3.7109375" style="25" customWidth="1"/>
    <col min="9804" max="9804" width="3.5703125" style="25" customWidth="1"/>
    <col min="9805" max="9815" width="3.7109375" style="25" customWidth="1"/>
    <col min="9816" max="9816" width="4.140625" style="25" customWidth="1"/>
    <col min="9817" max="9831" width="3.7109375" style="25" customWidth="1"/>
    <col min="9832" max="9832" width="4.42578125" style="25" customWidth="1"/>
    <col min="9833" max="9833" width="6.140625" style="25" customWidth="1"/>
    <col min="9834" max="9842" width="4.140625" style="25" customWidth="1"/>
    <col min="9843" max="9843" width="5.42578125" style="25" customWidth="1"/>
    <col min="9844" max="9847" width="4.140625" style="25" customWidth="1"/>
    <col min="9848" max="9848" width="3.42578125" style="25" customWidth="1"/>
    <col min="9849" max="9849" width="3.85546875" style="25" customWidth="1"/>
    <col min="9850" max="9850" width="4.140625" style="25" customWidth="1"/>
    <col min="9851" max="9854" width="5.140625" style="25" customWidth="1"/>
    <col min="9855" max="9856" width="4.140625" style="25" customWidth="1"/>
    <col min="9857" max="9857" width="4.7109375" style="25" customWidth="1"/>
    <col min="9858" max="9858" width="4.42578125" style="25" customWidth="1"/>
    <col min="9859" max="9859" width="4.28515625" style="25" customWidth="1"/>
    <col min="9860" max="9860" width="4.42578125" style="25" customWidth="1"/>
    <col min="9861" max="9861" width="4.7109375" style="25" customWidth="1"/>
    <col min="9862" max="9862" width="4.5703125" style="25" customWidth="1"/>
    <col min="9863" max="9863" width="4.42578125" style="25" customWidth="1"/>
    <col min="9864" max="9886" width="4.140625" style="25" customWidth="1"/>
    <col min="9887" max="9887" width="9.140625" style="25" customWidth="1"/>
    <col min="9888" max="9888" width="10" style="25" customWidth="1"/>
    <col min="9889" max="9889" width="8.7109375" style="25" customWidth="1"/>
    <col min="9890" max="9890" width="7.7109375" style="25" customWidth="1"/>
    <col min="9891" max="9891" width="8.85546875" style="25" customWidth="1"/>
    <col min="9892" max="9892" width="10" style="25" customWidth="1"/>
    <col min="9893" max="9893" width="9.5703125" style="25" customWidth="1"/>
    <col min="9894" max="9894" width="8" style="25" customWidth="1"/>
    <col min="9895" max="9895" width="5.42578125" style="25" customWidth="1"/>
    <col min="9896" max="9898" width="4.140625" style="25" customWidth="1"/>
    <col min="9899" max="9899" width="6.140625" style="25" customWidth="1"/>
    <col min="9900" max="9900" width="7.140625" style="25" customWidth="1"/>
    <col min="9901" max="9901" width="6.7109375" style="25" customWidth="1"/>
    <col min="9902" max="9906" width="7.7109375" style="25" customWidth="1"/>
    <col min="9907" max="9930" width="6.140625" style="25" customWidth="1"/>
    <col min="9931" max="9933" width="4.140625" style="25" customWidth="1"/>
    <col min="9934" max="9974" width="3.140625" style="25"/>
    <col min="9975" max="9976" width="4.5703125" style="25" customWidth="1"/>
    <col min="9977" max="9977" width="27.140625" style="25" customWidth="1"/>
    <col min="9978" max="9991" width="4.140625" style="25" customWidth="1"/>
    <col min="9992" max="9992" width="6.42578125" style="25" customWidth="1"/>
    <col min="9993" max="10001" width="4.140625" style="25" customWidth="1"/>
    <col min="10002" max="10002" width="5.5703125" style="25" customWidth="1"/>
    <col min="10003" max="10012" width="4.140625" style="25" customWidth="1"/>
    <col min="10013" max="10013" width="6.7109375" style="25" customWidth="1"/>
    <col min="10014" max="10022" width="4.42578125" style="25" customWidth="1"/>
    <col min="10023" max="10023" width="5.28515625" style="25" customWidth="1"/>
    <col min="10024" max="10029" width="4.42578125" style="25" customWidth="1"/>
    <col min="10030" max="10030" width="4.140625" style="25" customWidth="1"/>
    <col min="10031" max="10031" width="6.140625" style="25" customWidth="1"/>
    <col min="10032" max="10047" width="4.140625" style="25" customWidth="1"/>
    <col min="10048" max="10048" width="3.7109375" style="25" customWidth="1"/>
    <col min="10049" max="10049" width="4.140625" style="25" customWidth="1"/>
    <col min="10050" max="10059" width="3.7109375" style="25" customWidth="1"/>
    <col min="10060" max="10060" width="3.5703125" style="25" customWidth="1"/>
    <col min="10061" max="10071" width="3.7109375" style="25" customWidth="1"/>
    <col min="10072" max="10072" width="4.140625" style="25" customWidth="1"/>
    <col min="10073" max="10087" width="3.7109375" style="25" customWidth="1"/>
    <col min="10088" max="10088" width="4.42578125" style="25" customWidth="1"/>
    <col min="10089" max="10089" width="6.140625" style="25" customWidth="1"/>
    <col min="10090" max="10098" width="4.140625" style="25" customWidth="1"/>
    <col min="10099" max="10099" width="5.42578125" style="25" customWidth="1"/>
    <col min="10100" max="10103" width="4.140625" style="25" customWidth="1"/>
    <col min="10104" max="10104" width="3.42578125" style="25" customWidth="1"/>
    <col min="10105" max="10105" width="3.85546875" style="25" customWidth="1"/>
    <col min="10106" max="10106" width="4.140625" style="25" customWidth="1"/>
    <col min="10107" max="10110" width="5.140625" style="25" customWidth="1"/>
    <col min="10111" max="10112" width="4.140625" style="25" customWidth="1"/>
    <col min="10113" max="10113" width="4.7109375" style="25" customWidth="1"/>
    <col min="10114" max="10114" width="4.42578125" style="25" customWidth="1"/>
    <col min="10115" max="10115" width="4.28515625" style="25" customWidth="1"/>
    <col min="10116" max="10116" width="4.42578125" style="25" customWidth="1"/>
    <col min="10117" max="10117" width="4.7109375" style="25" customWidth="1"/>
    <col min="10118" max="10118" width="4.5703125" style="25" customWidth="1"/>
    <col min="10119" max="10119" width="4.42578125" style="25" customWidth="1"/>
    <col min="10120" max="10142" width="4.140625" style="25" customWidth="1"/>
    <col min="10143" max="10143" width="9.140625" style="25" customWidth="1"/>
    <col min="10144" max="10144" width="10" style="25" customWidth="1"/>
    <col min="10145" max="10145" width="8.7109375" style="25" customWidth="1"/>
    <col min="10146" max="10146" width="7.7109375" style="25" customWidth="1"/>
    <col min="10147" max="10147" width="8.85546875" style="25" customWidth="1"/>
    <col min="10148" max="10148" width="10" style="25" customWidth="1"/>
    <col min="10149" max="10149" width="9.5703125" style="25" customWidth="1"/>
    <col min="10150" max="10150" width="8" style="25" customWidth="1"/>
    <col min="10151" max="10151" width="5.42578125" style="25" customWidth="1"/>
    <col min="10152" max="10154" width="4.140625" style="25" customWidth="1"/>
    <col min="10155" max="10155" width="6.140625" style="25" customWidth="1"/>
    <col min="10156" max="10156" width="7.140625" style="25" customWidth="1"/>
    <col min="10157" max="10157" width="6.7109375" style="25" customWidth="1"/>
    <col min="10158" max="10162" width="7.7109375" style="25" customWidth="1"/>
    <col min="10163" max="10186" width="6.140625" style="25" customWidth="1"/>
    <col min="10187" max="10189" width="4.140625" style="25" customWidth="1"/>
    <col min="10190" max="10230" width="3.140625" style="25"/>
    <col min="10231" max="10232" width="4.5703125" style="25" customWidth="1"/>
    <col min="10233" max="10233" width="27.140625" style="25" customWidth="1"/>
    <col min="10234" max="10247" width="4.140625" style="25" customWidth="1"/>
    <col min="10248" max="10248" width="6.42578125" style="25" customWidth="1"/>
    <col min="10249" max="10257" width="4.140625" style="25" customWidth="1"/>
    <col min="10258" max="10258" width="5.5703125" style="25" customWidth="1"/>
    <col min="10259" max="10268" width="4.140625" style="25" customWidth="1"/>
    <col min="10269" max="10269" width="6.7109375" style="25" customWidth="1"/>
    <col min="10270" max="10278" width="4.42578125" style="25" customWidth="1"/>
    <col min="10279" max="10279" width="5.28515625" style="25" customWidth="1"/>
    <col min="10280" max="10285" width="4.42578125" style="25" customWidth="1"/>
    <col min="10286" max="10286" width="4.140625" style="25" customWidth="1"/>
    <col min="10287" max="10287" width="6.140625" style="25" customWidth="1"/>
    <col min="10288" max="10303" width="4.140625" style="25" customWidth="1"/>
    <col min="10304" max="10304" width="3.7109375" style="25" customWidth="1"/>
    <col min="10305" max="10305" width="4.140625" style="25" customWidth="1"/>
    <col min="10306" max="10315" width="3.7109375" style="25" customWidth="1"/>
    <col min="10316" max="10316" width="3.5703125" style="25" customWidth="1"/>
    <col min="10317" max="10327" width="3.7109375" style="25" customWidth="1"/>
    <col min="10328" max="10328" width="4.140625" style="25" customWidth="1"/>
    <col min="10329" max="10343" width="3.7109375" style="25" customWidth="1"/>
    <col min="10344" max="10344" width="4.42578125" style="25" customWidth="1"/>
    <col min="10345" max="10345" width="6.140625" style="25" customWidth="1"/>
    <col min="10346" max="10354" width="4.140625" style="25" customWidth="1"/>
    <col min="10355" max="10355" width="5.42578125" style="25" customWidth="1"/>
    <col min="10356" max="10359" width="4.140625" style="25" customWidth="1"/>
    <col min="10360" max="10360" width="3.42578125" style="25" customWidth="1"/>
    <col min="10361" max="10361" width="3.85546875" style="25" customWidth="1"/>
    <col min="10362" max="10362" width="4.140625" style="25" customWidth="1"/>
    <col min="10363" max="10366" width="5.140625" style="25" customWidth="1"/>
    <col min="10367" max="10368" width="4.140625" style="25" customWidth="1"/>
    <col min="10369" max="10369" width="4.7109375" style="25" customWidth="1"/>
    <col min="10370" max="10370" width="4.42578125" style="25" customWidth="1"/>
    <col min="10371" max="10371" width="4.28515625" style="25" customWidth="1"/>
    <col min="10372" max="10372" width="4.42578125" style="25" customWidth="1"/>
    <col min="10373" max="10373" width="4.7109375" style="25" customWidth="1"/>
    <col min="10374" max="10374" width="4.5703125" style="25" customWidth="1"/>
    <col min="10375" max="10375" width="4.42578125" style="25" customWidth="1"/>
    <col min="10376" max="10398" width="4.140625" style="25" customWidth="1"/>
    <col min="10399" max="10399" width="9.140625" style="25" customWidth="1"/>
    <col min="10400" max="10400" width="10" style="25" customWidth="1"/>
    <col min="10401" max="10401" width="8.7109375" style="25" customWidth="1"/>
    <col min="10402" max="10402" width="7.7109375" style="25" customWidth="1"/>
    <col min="10403" max="10403" width="8.85546875" style="25" customWidth="1"/>
    <col min="10404" max="10404" width="10" style="25" customWidth="1"/>
    <col min="10405" max="10405" width="9.5703125" style="25" customWidth="1"/>
    <col min="10406" max="10406" width="8" style="25" customWidth="1"/>
    <col min="10407" max="10407" width="5.42578125" style="25" customWidth="1"/>
    <col min="10408" max="10410" width="4.140625" style="25" customWidth="1"/>
    <col min="10411" max="10411" width="6.140625" style="25" customWidth="1"/>
    <col min="10412" max="10412" width="7.140625" style="25" customWidth="1"/>
    <col min="10413" max="10413" width="6.7109375" style="25" customWidth="1"/>
    <col min="10414" max="10418" width="7.7109375" style="25" customWidth="1"/>
    <col min="10419" max="10442" width="6.140625" style="25" customWidth="1"/>
    <col min="10443" max="10445" width="4.140625" style="25" customWidth="1"/>
    <col min="10446" max="10486" width="3.140625" style="25"/>
    <col min="10487" max="10488" width="4.5703125" style="25" customWidth="1"/>
    <col min="10489" max="10489" width="27.140625" style="25" customWidth="1"/>
    <col min="10490" max="10503" width="4.140625" style="25" customWidth="1"/>
    <col min="10504" max="10504" width="6.42578125" style="25" customWidth="1"/>
    <col min="10505" max="10513" width="4.140625" style="25" customWidth="1"/>
    <col min="10514" max="10514" width="5.5703125" style="25" customWidth="1"/>
    <col min="10515" max="10524" width="4.140625" style="25" customWidth="1"/>
    <col min="10525" max="10525" width="6.7109375" style="25" customWidth="1"/>
    <col min="10526" max="10534" width="4.42578125" style="25" customWidth="1"/>
    <col min="10535" max="10535" width="5.28515625" style="25" customWidth="1"/>
    <col min="10536" max="10541" width="4.42578125" style="25" customWidth="1"/>
    <col min="10542" max="10542" width="4.140625" style="25" customWidth="1"/>
    <col min="10543" max="10543" width="6.140625" style="25" customWidth="1"/>
    <col min="10544" max="10559" width="4.140625" style="25" customWidth="1"/>
    <col min="10560" max="10560" width="3.7109375" style="25" customWidth="1"/>
    <col min="10561" max="10561" width="4.140625" style="25" customWidth="1"/>
    <col min="10562" max="10571" width="3.7109375" style="25" customWidth="1"/>
    <col min="10572" max="10572" width="3.5703125" style="25" customWidth="1"/>
    <col min="10573" max="10583" width="3.7109375" style="25" customWidth="1"/>
    <col min="10584" max="10584" width="4.140625" style="25" customWidth="1"/>
    <col min="10585" max="10599" width="3.7109375" style="25" customWidth="1"/>
    <col min="10600" max="10600" width="4.42578125" style="25" customWidth="1"/>
    <col min="10601" max="10601" width="6.140625" style="25" customWidth="1"/>
    <col min="10602" max="10610" width="4.140625" style="25" customWidth="1"/>
    <col min="10611" max="10611" width="5.42578125" style="25" customWidth="1"/>
    <col min="10612" max="10615" width="4.140625" style="25" customWidth="1"/>
    <col min="10616" max="10616" width="3.42578125" style="25" customWidth="1"/>
    <col min="10617" max="10617" width="3.85546875" style="25" customWidth="1"/>
    <col min="10618" max="10618" width="4.140625" style="25" customWidth="1"/>
    <col min="10619" max="10622" width="5.140625" style="25" customWidth="1"/>
    <col min="10623" max="10624" width="4.140625" style="25" customWidth="1"/>
    <col min="10625" max="10625" width="4.7109375" style="25" customWidth="1"/>
    <col min="10626" max="10626" width="4.42578125" style="25" customWidth="1"/>
    <col min="10627" max="10627" width="4.28515625" style="25" customWidth="1"/>
    <col min="10628" max="10628" width="4.42578125" style="25" customWidth="1"/>
    <col min="10629" max="10629" width="4.7109375" style="25" customWidth="1"/>
    <col min="10630" max="10630" width="4.5703125" style="25" customWidth="1"/>
    <col min="10631" max="10631" width="4.42578125" style="25" customWidth="1"/>
    <col min="10632" max="10654" width="4.140625" style="25" customWidth="1"/>
    <col min="10655" max="10655" width="9.140625" style="25" customWidth="1"/>
    <col min="10656" max="10656" width="10" style="25" customWidth="1"/>
    <col min="10657" max="10657" width="8.7109375" style="25" customWidth="1"/>
    <col min="10658" max="10658" width="7.7109375" style="25" customWidth="1"/>
    <col min="10659" max="10659" width="8.85546875" style="25" customWidth="1"/>
    <col min="10660" max="10660" width="10" style="25" customWidth="1"/>
    <col min="10661" max="10661" width="9.5703125" style="25" customWidth="1"/>
    <col min="10662" max="10662" width="8" style="25" customWidth="1"/>
    <col min="10663" max="10663" width="5.42578125" style="25" customWidth="1"/>
    <col min="10664" max="10666" width="4.140625" style="25" customWidth="1"/>
    <col min="10667" max="10667" width="6.140625" style="25" customWidth="1"/>
    <col min="10668" max="10668" width="7.140625" style="25" customWidth="1"/>
    <col min="10669" max="10669" width="6.7109375" style="25" customWidth="1"/>
    <col min="10670" max="10674" width="7.7109375" style="25" customWidth="1"/>
    <col min="10675" max="10698" width="6.140625" style="25" customWidth="1"/>
    <col min="10699" max="10701" width="4.140625" style="25" customWidth="1"/>
    <col min="10702" max="10742" width="3.140625" style="25"/>
    <col min="10743" max="10744" width="4.5703125" style="25" customWidth="1"/>
    <col min="10745" max="10745" width="27.140625" style="25" customWidth="1"/>
    <col min="10746" max="10759" width="4.140625" style="25" customWidth="1"/>
    <col min="10760" max="10760" width="6.42578125" style="25" customWidth="1"/>
    <col min="10761" max="10769" width="4.140625" style="25" customWidth="1"/>
    <col min="10770" max="10770" width="5.5703125" style="25" customWidth="1"/>
    <col min="10771" max="10780" width="4.140625" style="25" customWidth="1"/>
    <col min="10781" max="10781" width="6.7109375" style="25" customWidth="1"/>
    <col min="10782" max="10790" width="4.42578125" style="25" customWidth="1"/>
    <col min="10791" max="10791" width="5.28515625" style="25" customWidth="1"/>
    <col min="10792" max="10797" width="4.42578125" style="25" customWidth="1"/>
    <col min="10798" max="10798" width="4.140625" style="25" customWidth="1"/>
    <col min="10799" max="10799" width="6.140625" style="25" customWidth="1"/>
    <col min="10800" max="10815" width="4.140625" style="25" customWidth="1"/>
    <col min="10816" max="10816" width="3.7109375" style="25" customWidth="1"/>
    <col min="10817" max="10817" width="4.140625" style="25" customWidth="1"/>
    <col min="10818" max="10827" width="3.7109375" style="25" customWidth="1"/>
    <col min="10828" max="10828" width="3.5703125" style="25" customWidth="1"/>
    <col min="10829" max="10839" width="3.7109375" style="25" customWidth="1"/>
    <col min="10840" max="10840" width="4.140625" style="25" customWidth="1"/>
    <col min="10841" max="10855" width="3.7109375" style="25" customWidth="1"/>
    <col min="10856" max="10856" width="4.42578125" style="25" customWidth="1"/>
    <col min="10857" max="10857" width="6.140625" style="25" customWidth="1"/>
    <col min="10858" max="10866" width="4.140625" style="25" customWidth="1"/>
    <col min="10867" max="10867" width="5.42578125" style="25" customWidth="1"/>
    <col min="10868" max="10871" width="4.140625" style="25" customWidth="1"/>
    <col min="10872" max="10872" width="3.42578125" style="25" customWidth="1"/>
    <col min="10873" max="10873" width="3.85546875" style="25" customWidth="1"/>
    <col min="10874" max="10874" width="4.140625" style="25" customWidth="1"/>
    <col min="10875" max="10878" width="5.140625" style="25" customWidth="1"/>
    <col min="10879" max="10880" width="4.140625" style="25" customWidth="1"/>
    <col min="10881" max="10881" width="4.7109375" style="25" customWidth="1"/>
    <col min="10882" max="10882" width="4.42578125" style="25" customWidth="1"/>
    <col min="10883" max="10883" width="4.28515625" style="25" customWidth="1"/>
    <col min="10884" max="10884" width="4.42578125" style="25" customWidth="1"/>
    <col min="10885" max="10885" width="4.7109375" style="25" customWidth="1"/>
    <col min="10886" max="10886" width="4.5703125" style="25" customWidth="1"/>
    <col min="10887" max="10887" width="4.42578125" style="25" customWidth="1"/>
    <col min="10888" max="10910" width="4.140625" style="25" customWidth="1"/>
    <col min="10911" max="10911" width="9.140625" style="25" customWidth="1"/>
    <col min="10912" max="10912" width="10" style="25" customWidth="1"/>
    <col min="10913" max="10913" width="8.7109375" style="25" customWidth="1"/>
    <col min="10914" max="10914" width="7.7109375" style="25" customWidth="1"/>
    <col min="10915" max="10915" width="8.85546875" style="25" customWidth="1"/>
    <col min="10916" max="10916" width="10" style="25" customWidth="1"/>
    <col min="10917" max="10917" width="9.5703125" style="25" customWidth="1"/>
    <col min="10918" max="10918" width="8" style="25" customWidth="1"/>
    <col min="10919" max="10919" width="5.42578125" style="25" customWidth="1"/>
    <col min="10920" max="10922" width="4.140625" style="25" customWidth="1"/>
    <col min="10923" max="10923" width="6.140625" style="25" customWidth="1"/>
    <col min="10924" max="10924" width="7.140625" style="25" customWidth="1"/>
    <col min="10925" max="10925" width="6.7109375" style="25" customWidth="1"/>
    <col min="10926" max="10930" width="7.7109375" style="25" customWidth="1"/>
    <col min="10931" max="10954" width="6.140625" style="25" customWidth="1"/>
    <col min="10955" max="10957" width="4.140625" style="25" customWidth="1"/>
    <col min="10958" max="10998" width="3.140625" style="25"/>
    <col min="10999" max="11000" width="4.5703125" style="25" customWidth="1"/>
    <col min="11001" max="11001" width="27.140625" style="25" customWidth="1"/>
    <col min="11002" max="11015" width="4.140625" style="25" customWidth="1"/>
    <col min="11016" max="11016" width="6.42578125" style="25" customWidth="1"/>
    <col min="11017" max="11025" width="4.140625" style="25" customWidth="1"/>
    <col min="11026" max="11026" width="5.5703125" style="25" customWidth="1"/>
    <col min="11027" max="11036" width="4.140625" style="25" customWidth="1"/>
    <col min="11037" max="11037" width="6.7109375" style="25" customWidth="1"/>
    <col min="11038" max="11046" width="4.42578125" style="25" customWidth="1"/>
    <col min="11047" max="11047" width="5.28515625" style="25" customWidth="1"/>
    <col min="11048" max="11053" width="4.42578125" style="25" customWidth="1"/>
    <col min="11054" max="11054" width="4.140625" style="25" customWidth="1"/>
    <col min="11055" max="11055" width="6.140625" style="25" customWidth="1"/>
    <col min="11056" max="11071" width="4.140625" style="25" customWidth="1"/>
    <col min="11072" max="11072" width="3.7109375" style="25" customWidth="1"/>
    <col min="11073" max="11073" width="4.140625" style="25" customWidth="1"/>
    <col min="11074" max="11083" width="3.7109375" style="25" customWidth="1"/>
    <col min="11084" max="11084" width="3.5703125" style="25" customWidth="1"/>
    <col min="11085" max="11095" width="3.7109375" style="25" customWidth="1"/>
    <col min="11096" max="11096" width="4.140625" style="25" customWidth="1"/>
    <col min="11097" max="11111" width="3.7109375" style="25" customWidth="1"/>
    <col min="11112" max="11112" width="4.42578125" style="25" customWidth="1"/>
    <col min="11113" max="11113" width="6.140625" style="25" customWidth="1"/>
    <col min="11114" max="11122" width="4.140625" style="25" customWidth="1"/>
    <col min="11123" max="11123" width="5.42578125" style="25" customWidth="1"/>
    <col min="11124" max="11127" width="4.140625" style="25" customWidth="1"/>
    <col min="11128" max="11128" width="3.42578125" style="25" customWidth="1"/>
    <col min="11129" max="11129" width="3.85546875" style="25" customWidth="1"/>
    <col min="11130" max="11130" width="4.140625" style="25" customWidth="1"/>
    <col min="11131" max="11134" width="5.140625" style="25" customWidth="1"/>
    <col min="11135" max="11136" width="4.140625" style="25" customWidth="1"/>
    <col min="11137" max="11137" width="4.7109375" style="25" customWidth="1"/>
    <col min="11138" max="11138" width="4.42578125" style="25" customWidth="1"/>
    <col min="11139" max="11139" width="4.28515625" style="25" customWidth="1"/>
    <col min="11140" max="11140" width="4.42578125" style="25" customWidth="1"/>
    <col min="11141" max="11141" width="4.7109375" style="25" customWidth="1"/>
    <col min="11142" max="11142" width="4.5703125" style="25" customWidth="1"/>
    <col min="11143" max="11143" width="4.42578125" style="25" customWidth="1"/>
    <col min="11144" max="11166" width="4.140625" style="25" customWidth="1"/>
    <col min="11167" max="11167" width="9.140625" style="25" customWidth="1"/>
    <col min="11168" max="11168" width="10" style="25" customWidth="1"/>
    <col min="11169" max="11169" width="8.7109375" style="25" customWidth="1"/>
    <col min="11170" max="11170" width="7.7109375" style="25" customWidth="1"/>
    <col min="11171" max="11171" width="8.85546875" style="25" customWidth="1"/>
    <col min="11172" max="11172" width="10" style="25" customWidth="1"/>
    <col min="11173" max="11173" width="9.5703125" style="25" customWidth="1"/>
    <col min="11174" max="11174" width="8" style="25" customWidth="1"/>
    <col min="11175" max="11175" width="5.42578125" style="25" customWidth="1"/>
    <col min="11176" max="11178" width="4.140625" style="25" customWidth="1"/>
    <col min="11179" max="11179" width="6.140625" style="25" customWidth="1"/>
    <col min="11180" max="11180" width="7.140625" style="25" customWidth="1"/>
    <col min="11181" max="11181" width="6.7109375" style="25" customWidth="1"/>
    <col min="11182" max="11186" width="7.7109375" style="25" customWidth="1"/>
    <col min="11187" max="11210" width="6.140625" style="25" customWidth="1"/>
    <col min="11211" max="11213" width="4.140625" style="25" customWidth="1"/>
    <col min="11214" max="11254" width="3.140625" style="25"/>
    <col min="11255" max="11256" width="4.5703125" style="25" customWidth="1"/>
    <col min="11257" max="11257" width="27.140625" style="25" customWidth="1"/>
    <col min="11258" max="11271" width="4.140625" style="25" customWidth="1"/>
    <col min="11272" max="11272" width="6.42578125" style="25" customWidth="1"/>
    <col min="11273" max="11281" width="4.140625" style="25" customWidth="1"/>
    <col min="11282" max="11282" width="5.5703125" style="25" customWidth="1"/>
    <col min="11283" max="11292" width="4.140625" style="25" customWidth="1"/>
    <col min="11293" max="11293" width="6.7109375" style="25" customWidth="1"/>
    <col min="11294" max="11302" width="4.42578125" style="25" customWidth="1"/>
    <col min="11303" max="11303" width="5.28515625" style="25" customWidth="1"/>
    <col min="11304" max="11309" width="4.42578125" style="25" customWidth="1"/>
    <col min="11310" max="11310" width="4.140625" style="25" customWidth="1"/>
    <col min="11311" max="11311" width="6.140625" style="25" customWidth="1"/>
    <col min="11312" max="11327" width="4.140625" style="25" customWidth="1"/>
    <col min="11328" max="11328" width="3.7109375" style="25" customWidth="1"/>
    <col min="11329" max="11329" width="4.140625" style="25" customWidth="1"/>
    <col min="11330" max="11339" width="3.7109375" style="25" customWidth="1"/>
    <col min="11340" max="11340" width="3.5703125" style="25" customWidth="1"/>
    <col min="11341" max="11351" width="3.7109375" style="25" customWidth="1"/>
    <col min="11352" max="11352" width="4.140625" style="25" customWidth="1"/>
    <col min="11353" max="11367" width="3.7109375" style="25" customWidth="1"/>
    <col min="11368" max="11368" width="4.42578125" style="25" customWidth="1"/>
    <col min="11369" max="11369" width="6.140625" style="25" customWidth="1"/>
    <col min="11370" max="11378" width="4.140625" style="25" customWidth="1"/>
    <col min="11379" max="11379" width="5.42578125" style="25" customWidth="1"/>
    <col min="11380" max="11383" width="4.140625" style="25" customWidth="1"/>
    <col min="11384" max="11384" width="3.42578125" style="25" customWidth="1"/>
    <col min="11385" max="11385" width="3.85546875" style="25" customWidth="1"/>
    <col min="11386" max="11386" width="4.140625" style="25" customWidth="1"/>
    <col min="11387" max="11390" width="5.140625" style="25" customWidth="1"/>
    <col min="11391" max="11392" width="4.140625" style="25" customWidth="1"/>
    <col min="11393" max="11393" width="4.7109375" style="25" customWidth="1"/>
    <col min="11394" max="11394" width="4.42578125" style="25" customWidth="1"/>
    <col min="11395" max="11395" width="4.28515625" style="25" customWidth="1"/>
    <col min="11396" max="11396" width="4.42578125" style="25" customWidth="1"/>
    <col min="11397" max="11397" width="4.7109375" style="25" customWidth="1"/>
    <col min="11398" max="11398" width="4.5703125" style="25" customWidth="1"/>
    <col min="11399" max="11399" width="4.42578125" style="25" customWidth="1"/>
    <col min="11400" max="11422" width="4.140625" style="25" customWidth="1"/>
    <col min="11423" max="11423" width="9.140625" style="25" customWidth="1"/>
    <col min="11424" max="11424" width="10" style="25" customWidth="1"/>
    <col min="11425" max="11425" width="8.7109375" style="25" customWidth="1"/>
    <col min="11426" max="11426" width="7.7109375" style="25" customWidth="1"/>
    <col min="11427" max="11427" width="8.85546875" style="25" customWidth="1"/>
    <col min="11428" max="11428" width="10" style="25" customWidth="1"/>
    <col min="11429" max="11429" width="9.5703125" style="25" customWidth="1"/>
    <col min="11430" max="11430" width="8" style="25" customWidth="1"/>
    <col min="11431" max="11431" width="5.42578125" style="25" customWidth="1"/>
    <col min="11432" max="11434" width="4.140625" style="25" customWidth="1"/>
    <col min="11435" max="11435" width="6.140625" style="25" customWidth="1"/>
    <col min="11436" max="11436" width="7.140625" style="25" customWidth="1"/>
    <col min="11437" max="11437" width="6.7109375" style="25" customWidth="1"/>
    <col min="11438" max="11442" width="7.7109375" style="25" customWidth="1"/>
    <col min="11443" max="11466" width="6.140625" style="25" customWidth="1"/>
    <col min="11467" max="11469" width="4.140625" style="25" customWidth="1"/>
    <col min="11470" max="11510" width="3.140625" style="25"/>
    <col min="11511" max="11512" width="4.5703125" style="25" customWidth="1"/>
    <col min="11513" max="11513" width="27.140625" style="25" customWidth="1"/>
    <col min="11514" max="11527" width="4.140625" style="25" customWidth="1"/>
    <col min="11528" max="11528" width="6.42578125" style="25" customWidth="1"/>
    <col min="11529" max="11537" width="4.140625" style="25" customWidth="1"/>
    <col min="11538" max="11538" width="5.5703125" style="25" customWidth="1"/>
    <col min="11539" max="11548" width="4.140625" style="25" customWidth="1"/>
    <col min="11549" max="11549" width="6.7109375" style="25" customWidth="1"/>
    <col min="11550" max="11558" width="4.42578125" style="25" customWidth="1"/>
    <col min="11559" max="11559" width="5.28515625" style="25" customWidth="1"/>
    <col min="11560" max="11565" width="4.42578125" style="25" customWidth="1"/>
    <col min="11566" max="11566" width="4.140625" style="25" customWidth="1"/>
    <col min="11567" max="11567" width="6.140625" style="25" customWidth="1"/>
    <col min="11568" max="11583" width="4.140625" style="25" customWidth="1"/>
    <col min="11584" max="11584" width="3.7109375" style="25" customWidth="1"/>
    <col min="11585" max="11585" width="4.140625" style="25" customWidth="1"/>
    <col min="11586" max="11595" width="3.7109375" style="25" customWidth="1"/>
    <col min="11596" max="11596" width="3.5703125" style="25" customWidth="1"/>
    <col min="11597" max="11607" width="3.7109375" style="25" customWidth="1"/>
    <col min="11608" max="11608" width="4.140625" style="25" customWidth="1"/>
    <col min="11609" max="11623" width="3.7109375" style="25" customWidth="1"/>
    <col min="11624" max="11624" width="4.42578125" style="25" customWidth="1"/>
    <col min="11625" max="11625" width="6.140625" style="25" customWidth="1"/>
    <col min="11626" max="11634" width="4.140625" style="25" customWidth="1"/>
    <col min="11635" max="11635" width="5.42578125" style="25" customWidth="1"/>
    <col min="11636" max="11639" width="4.140625" style="25" customWidth="1"/>
    <col min="11640" max="11640" width="3.42578125" style="25" customWidth="1"/>
    <col min="11641" max="11641" width="3.85546875" style="25" customWidth="1"/>
    <col min="11642" max="11642" width="4.140625" style="25" customWidth="1"/>
    <col min="11643" max="11646" width="5.140625" style="25" customWidth="1"/>
    <col min="11647" max="11648" width="4.140625" style="25" customWidth="1"/>
    <col min="11649" max="11649" width="4.7109375" style="25" customWidth="1"/>
    <col min="11650" max="11650" width="4.42578125" style="25" customWidth="1"/>
    <col min="11651" max="11651" width="4.28515625" style="25" customWidth="1"/>
    <col min="11652" max="11652" width="4.42578125" style="25" customWidth="1"/>
    <col min="11653" max="11653" width="4.7109375" style="25" customWidth="1"/>
    <col min="11654" max="11654" width="4.5703125" style="25" customWidth="1"/>
    <col min="11655" max="11655" width="4.42578125" style="25" customWidth="1"/>
    <col min="11656" max="11678" width="4.140625" style="25" customWidth="1"/>
    <col min="11679" max="11679" width="9.140625" style="25" customWidth="1"/>
    <col min="11680" max="11680" width="10" style="25" customWidth="1"/>
    <col min="11681" max="11681" width="8.7109375" style="25" customWidth="1"/>
    <col min="11682" max="11682" width="7.7109375" style="25" customWidth="1"/>
    <col min="11683" max="11683" width="8.85546875" style="25" customWidth="1"/>
    <col min="11684" max="11684" width="10" style="25" customWidth="1"/>
    <col min="11685" max="11685" width="9.5703125" style="25" customWidth="1"/>
    <col min="11686" max="11686" width="8" style="25" customWidth="1"/>
    <col min="11687" max="11687" width="5.42578125" style="25" customWidth="1"/>
    <col min="11688" max="11690" width="4.140625" style="25" customWidth="1"/>
    <col min="11691" max="11691" width="6.140625" style="25" customWidth="1"/>
    <col min="11692" max="11692" width="7.140625" style="25" customWidth="1"/>
    <col min="11693" max="11693" width="6.7109375" style="25" customWidth="1"/>
    <col min="11694" max="11698" width="7.7109375" style="25" customWidth="1"/>
    <col min="11699" max="11722" width="6.140625" style="25" customWidth="1"/>
    <col min="11723" max="11725" width="4.140625" style="25" customWidth="1"/>
    <col min="11726" max="11766" width="3.140625" style="25"/>
    <col min="11767" max="11768" width="4.5703125" style="25" customWidth="1"/>
    <col min="11769" max="11769" width="27.140625" style="25" customWidth="1"/>
    <col min="11770" max="11783" width="4.140625" style="25" customWidth="1"/>
    <col min="11784" max="11784" width="6.42578125" style="25" customWidth="1"/>
    <col min="11785" max="11793" width="4.140625" style="25" customWidth="1"/>
    <col min="11794" max="11794" width="5.5703125" style="25" customWidth="1"/>
    <col min="11795" max="11804" width="4.140625" style="25" customWidth="1"/>
    <col min="11805" max="11805" width="6.7109375" style="25" customWidth="1"/>
    <col min="11806" max="11814" width="4.42578125" style="25" customWidth="1"/>
    <col min="11815" max="11815" width="5.28515625" style="25" customWidth="1"/>
    <col min="11816" max="11821" width="4.42578125" style="25" customWidth="1"/>
    <col min="11822" max="11822" width="4.140625" style="25" customWidth="1"/>
    <col min="11823" max="11823" width="6.140625" style="25" customWidth="1"/>
    <col min="11824" max="11839" width="4.140625" style="25" customWidth="1"/>
    <col min="11840" max="11840" width="3.7109375" style="25" customWidth="1"/>
    <col min="11841" max="11841" width="4.140625" style="25" customWidth="1"/>
    <col min="11842" max="11851" width="3.7109375" style="25" customWidth="1"/>
    <col min="11852" max="11852" width="3.5703125" style="25" customWidth="1"/>
    <col min="11853" max="11863" width="3.7109375" style="25" customWidth="1"/>
    <col min="11864" max="11864" width="4.140625" style="25" customWidth="1"/>
    <col min="11865" max="11879" width="3.7109375" style="25" customWidth="1"/>
    <col min="11880" max="11880" width="4.42578125" style="25" customWidth="1"/>
    <col min="11881" max="11881" width="6.140625" style="25" customWidth="1"/>
    <col min="11882" max="11890" width="4.140625" style="25" customWidth="1"/>
    <col min="11891" max="11891" width="5.42578125" style="25" customWidth="1"/>
    <col min="11892" max="11895" width="4.140625" style="25" customWidth="1"/>
    <col min="11896" max="11896" width="3.42578125" style="25" customWidth="1"/>
    <col min="11897" max="11897" width="3.85546875" style="25" customWidth="1"/>
    <col min="11898" max="11898" width="4.140625" style="25" customWidth="1"/>
    <col min="11899" max="11902" width="5.140625" style="25" customWidth="1"/>
    <col min="11903" max="11904" width="4.140625" style="25" customWidth="1"/>
    <col min="11905" max="11905" width="4.7109375" style="25" customWidth="1"/>
    <col min="11906" max="11906" width="4.42578125" style="25" customWidth="1"/>
    <col min="11907" max="11907" width="4.28515625" style="25" customWidth="1"/>
    <col min="11908" max="11908" width="4.42578125" style="25" customWidth="1"/>
    <col min="11909" max="11909" width="4.7109375" style="25" customWidth="1"/>
    <col min="11910" max="11910" width="4.5703125" style="25" customWidth="1"/>
    <col min="11911" max="11911" width="4.42578125" style="25" customWidth="1"/>
    <col min="11912" max="11934" width="4.140625" style="25" customWidth="1"/>
    <col min="11935" max="11935" width="9.140625" style="25" customWidth="1"/>
    <col min="11936" max="11936" width="10" style="25" customWidth="1"/>
    <col min="11937" max="11937" width="8.7109375" style="25" customWidth="1"/>
    <col min="11938" max="11938" width="7.7109375" style="25" customWidth="1"/>
    <col min="11939" max="11939" width="8.85546875" style="25" customWidth="1"/>
    <col min="11940" max="11940" width="10" style="25" customWidth="1"/>
    <col min="11941" max="11941" width="9.5703125" style="25" customWidth="1"/>
    <col min="11942" max="11942" width="8" style="25" customWidth="1"/>
    <col min="11943" max="11943" width="5.42578125" style="25" customWidth="1"/>
    <col min="11944" max="11946" width="4.140625" style="25" customWidth="1"/>
    <col min="11947" max="11947" width="6.140625" style="25" customWidth="1"/>
    <col min="11948" max="11948" width="7.140625" style="25" customWidth="1"/>
    <col min="11949" max="11949" width="6.7109375" style="25" customWidth="1"/>
    <col min="11950" max="11954" width="7.7109375" style="25" customWidth="1"/>
    <col min="11955" max="11978" width="6.140625" style="25" customWidth="1"/>
    <col min="11979" max="11981" width="4.140625" style="25" customWidth="1"/>
    <col min="11982" max="12022" width="3.140625" style="25"/>
    <col min="12023" max="12024" width="4.5703125" style="25" customWidth="1"/>
    <col min="12025" max="12025" width="27.140625" style="25" customWidth="1"/>
    <col min="12026" max="12039" width="4.140625" style="25" customWidth="1"/>
    <col min="12040" max="12040" width="6.42578125" style="25" customWidth="1"/>
    <col min="12041" max="12049" width="4.140625" style="25" customWidth="1"/>
    <col min="12050" max="12050" width="5.5703125" style="25" customWidth="1"/>
    <col min="12051" max="12060" width="4.140625" style="25" customWidth="1"/>
    <col min="12061" max="12061" width="6.7109375" style="25" customWidth="1"/>
    <col min="12062" max="12070" width="4.42578125" style="25" customWidth="1"/>
    <col min="12071" max="12071" width="5.28515625" style="25" customWidth="1"/>
    <col min="12072" max="12077" width="4.42578125" style="25" customWidth="1"/>
    <col min="12078" max="12078" width="4.140625" style="25" customWidth="1"/>
    <col min="12079" max="12079" width="6.140625" style="25" customWidth="1"/>
    <col min="12080" max="12095" width="4.140625" style="25" customWidth="1"/>
    <col min="12096" max="12096" width="3.7109375" style="25" customWidth="1"/>
    <col min="12097" max="12097" width="4.140625" style="25" customWidth="1"/>
    <col min="12098" max="12107" width="3.7109375" style="25" customWidth="1"/>
    <col min="12108" max="12108" width="3.5703125" style="25" customWidth="1"/>
    <col min="12109" max="12119" width="3.7109375" style="25" customWidth="1"/>
    <col min="12120" max="12120" width="4.140625" style="25" customWidth="1"/>
    <col min="12121" max="12135" width="3.7109375" style="25" customWidth="1"/>
    <col min="12136" max="12136" width="4.42578125" style="25" customWidth="1"/>
    <col min="12137" max="12137" width="6.140625" style="25" customWidth="1"/>
    <col min="12138" max="12146" width="4.140625" style="25" customWidth="1"/>
    <col min="12147" max="12147" width="5.42578125" style="25" customWidth="1"/>
    <col min="12148" max="12151" width="4.140625" style="25" customWidth="1"/>
    <col min="12152" max="12152" width="3.42578125" style="25" customWidth="1"/>
    <col min="12153" max="12153" width="3.85546875" style="25" customWidth="1"/>
    <col min="12154" max="12154" width="4.140625" style="25" customWidth="1"/>
    <col min="12155" max="12158" width="5.140625" style="25" customWidth="1"/>
    <col min="12159" max="12160" width="4.140625" style="25" customWidth="1"/>
    <col min="12161" max="12161" width="4.7109375" style="25" customWidth="1"/>
    <col min="12162" max="12162" width="4.42578125" style="25" customWidth="1"/>
    <col min="12163" max="12163" width="4.28515625" style="25" customWidth="1"/>
    <col min="12164" max="12164" width="4.42578125" style="25" customWidth="1"/>
    <col min="12165" max="12165" width="4.7109375" style="25" customWidth="1"/>
    <col min="12166" max="12166" width="4.5703125" style="25" customWidth="1"/>
    <col min="12167" max="12167" width="4.42578125" style="25" customWidth="1"/>
    <col min="12168" max="12190" width="4.140625" style="25" customWidth="1"/>
    <col min="12191" max="12191" width="9.140625" style="25" customWidth="1"/>
    <col min="12192" max="12192" width="10" style="25" customWidth="1"/>
    <col min="12193" max="12193" width="8.7109375" style="25" customWidth="1"/>
    <col min="12194" max="12194" width="7.7109375" style="25" customWidth="1"/>
    <col min="12195" max="12195" width="8.85546875" style="25" customWidth="1"/>
    <col min="12196" max="12196" width="10" style="25" customWidth="1"/>
    <col min="12197" max="12197" width="9.5703125" style="25" customWidth="1"/>
    <col min="12198" max="12198" width="8" style="25" customWidth="1"/>
    <col min="12199" max="12199" width="5.42578125" style="25" customWidth="1"/>
    <col min="12200" max="12202" width="4.140625" style="25" customWidth="1"/>
    <col min="12203" max="12203" width="6.140625" style="25" customWidth="1"/>
    <col min="12204" max="12204" width="7.140625" style="25" customWidth="1"/>
    <col min="12205" max="12205" width="6.7109375" style="25" customWidth="1"/>
    <col min="12206" max="12210" width="7.7109375" style="25" customWidth="1"/>
    <col min="12211" max="12234" width="6.140625" style="25" customWidth="1"/>
    <col min="12235" max="12237" width="4.140625" style="25" customWidth="1"/>
    <col min="12238" max="12278" width="3.140625" style="25"/>
    <col min="12279" max="12280" width="4.5703125" style="25" customWidth="1"/>
    <col min="12281" max="12281" width="27.140625" style="25" customWidth="1"/>
    <col min="12282" max="12295" width="4.140625" style="25" customWidth="1"/>
    <col min="12296" max="12296" width="6.42578125" style="25" customWidth="1"/>
    <col min="12297" max="12305" width="4.140625" style="25" customWidth="1"/>
    <col min="12306" max="12306" width="5.5703125" style="25" customWidth="1"/>
    <col min="12307" max="12316" width="4.140625" style="25" customWidth="1"/>
    <col min="12317" max="12317" width="6.7109375" style="25" customWidth="1"/>
    <col min="12318" max="12326" width="4.42578125" style="25" customWidth="1"/>
    <col min="12327" max="12327" width="5.28515625" style="25" customWidth="1"/>
    <col min="12328" max="12333" width="4.42578125" style="25" customWidth="1"/>
    <col min="12334" max="12334" width="4.140625" style="25" customWidth="1"/>
    <col min="12335" max="12335" width="6.140625" style="25" customWidth="1"/>
    <col min="12336" max="12351" width="4.140625" style="25" customWidth="1"/>
    <col min="12352" max="12352" width="3.7109375" style="25" customWidth="1"/>
    <col min="12353" max="12353" width="4.140625" style="25" customWidth="1"/>
    <col min="12354" max="12363" width="3.7109375" style="25" customWidth="1"/>
    <col min="12364" max="12364" width="3.5703125" style="25" customWidth="1"/>
    <col min="12365" max="12375" width="3.7109375" style="25" customWidth="1"/>
    <col min="12376" max="12376" width="4.140625" style="25" customWidth="1"/>
    <col min="12377" max="12391" width="3.7109375" style="25" customWidth="1"/>
    <col min="12392" max="12392" width="4.42578125" style="25" customWidth="1"/>
    <col min="12393" max="12393" width="6.140625" style="25" customWidth="1"/>
    <col min="12394" max="12402" width="4.140625" style="25" customWidth="1"/>
    <col min="12403" max="12403" width="5.42578125" style="25" customWidth="1"/>
    <col min="12404" max="12407" width="4.140625" style="25" customWidth="1"/>
    <col min="12408" max="12408" width="3.42578125" style="25" customWidth="1"/>
    <col min="12409" max="12409" width="3.85546875" style="25" customWidth="1"/>
    <col min="12410" max="12410" width="4.140625" style="25" customWidth="1"/>
    <col min="12411" max="12414" width="5.140625" style="25" customWidth="1"/>
    <col min="12415" max="12416" width="4.140625" style="25" customWidth="1"/>
    <col min="12417" max="12417" width="4.7109375" style="25" customWidth="1"/>
    <col min="12418" max="12418" width="4.42578125" style="25" customWidth="1"/>
    <col min="12419" max="12419" width="4.28515625" style="25" customWidth="1"/>
    <col min="12420" max="12420" width="4.42578125" style="25" customWidth="1"/>
    <col min="12421" max="12421" width="4.7109375" style="25" customWidth="1"/>
    <col min="12422" max="12422" width="4.5703125" style="25" customWidth="1"/>
    <col min="12423" max="12423" width="4.42578125" style="25" customWidth="1"/>
    <col min="12424" max="12446" width="4.140625" style="25" customWidth="1"/>
    <col min="12447" max="12447" width="9.140625" style="25" customWidth="1"/>
    <col min="12448" max="12448" width="10" style="25" customWidth="1"/>
    <col min="12449" max="12449" width="8.7109375" style="25" customWidth="1"/>
    <col min="12450" max="12450" width="7.7109375" style="25" customWidth="1"/>
    <col min="12451" max="12451" width="8.85546875" style="25" customWidth="1"/>
    <col min="12452" max="12452" width="10" style="25" customWidth="1"/>
    <col min="12453" max="12453" width="9.5703125" style="25" customWidth="1"/>
    <col min="12454" max="12454" width="8" style="25" customWidth="1"/>
    <col min="12455" max="12455" width="5.42578125" style="25" customWidth="1"/>
    <col min="12456" max="12458" width="4.140625" style="25" customWidth="1"/>
    <col min="12459" max="12459" width="6.140625" style="25" customWidth="1"/>
    <col min="12460" max="12460" width="7.140625" style="25" customWidth="1"/>
    <col min="12461" max="12461" width="6.7109375" style="25" customWidth="1"/>
    <col min="12462" max="12466" width="7.7109375" style="25" customWidth="1"/>
    <col min="12467" max="12490" width="6.140625" style="25" customWidth="1"/>
    <col min="12491" max="12493" width="4.140625" style="25" customWidth="1"/>
    <col min="12494" max="12534" width="3.140625" style="25"/>
    <col min="12535" max="12536" width="4.5703125" style="25" customWidth="1"/>
    <col min="12537" max="12537" width="27.140625" style="25" customWidth="1"/>
    <col min="12538" max="12551" width="4.140625" style="25" customWidth="1"/>
    <col min="12552" max="12552" width="6.42578125" style="25" customWidth="1"/>
    <col min="12553" max="12561" width="4.140625" style="25" customWidth="1"/>
    <col min="12562" max="12562" width="5.5703125" style="25" customWidth="1"/>
    <col min="12563" max="12572" width="4.140625" style="25" customWidth="1"/>
    <col min="12573" max="12573" width="6.7109375" style="25" customWidth="1"/>
    <col min="12574" max="12582" width="4.42578125" style="25" customWidth="1"/>
    <col min="12583" max="12583" width="5.28515625" style="25" customWidth="1"/>
    <col min="12584" max="12589" width="4.42578125" style="25" customWidth="1"/>
    <col min="12590" max="12590" width="4.140625" style="25" customWidth="1"/>
    <col min="12591" max="12591" width="6.140625" style="25" customWidth="1"/>
    <col min="12592" max="12607" width="4.140625" style="25" customWidth="1"/>
    <col min="12608" max="12608" width="3.7109375" style="25" customWidth="1"/>
    <col min="12609" max="12609" width="4.140625" style="25" customWidth="1"/>
    <col min="12610" max="12619" width="3.7109375" style="25" customWidth="1"/>
    <col min="12620" max="12620" width="3.5703125" style="25" customWidth="1"/>
    <col min="12621" max="12631" width="3.7109375" style="25" customWidth="1"/>
    <col min="12632" max="12632" width="4.140625" style="25" customWidth="1"/>
    <col min="12633" max="12647" width="3.7109375" style="25" customWidth="1"/>
    <col min="12648" max="12648" width="4.42578125" style="25" customWidth="1"/>
    <col min="12649" max="12649" width="6.140625" style="25" customWidth="1"/>
    <col min="12650" max="12658" width="4.140625" style="25" customWidth="1"/>
    <col min="12659" max="12659" width="5.42578125" style="25" customWidth="1"/>
    <col min="12660" max="12663" width="4.140625" style="25" customWidth="1"/>
    <col min="12664" max="12664" width="3.42578125" style="25" customWidth="1"/>
    <col min="12665" max="12665" width="3.85546875" style="25" customWidth="1"/>
    <col min="12666" max="12666" width="4.140625" style="25" customWidth="1"/>
    <col min="12667" max="12670" width="5.140625" style="25" customWidth="1"/>
    <col min="12671" max="12672" width="4.140625" style="25" customWidth="1"/>
    <col min="12673" max="12673" width="4.7109375" style="25" customWidth="1"/>
    <col min="12674" max="12674" width="4.42578125" style="25" customWidth="1"/>
    <col min="12675" max="12675" width="4.28515625" style="25" customWidth="1"/>
    <col min="12676" max="12676" width="4.42578125" style="25" customWidth="1"/>
    <col min="12677" max="12677" width="4.7109375" style="25" customWidth="1"/>
    <col min="12678" max="12678" width="4.5703125" style="25" customWidth="1"/>
    <col min="12679" max="12679" width="4.42578125" style="25" customWidth="1"/>
    <col min="12680" max="12702" width="4.140625" style="25" customWidth="1"/>
    <col min="12703" max="12703" width="9.140625" style="25" customWidth="1"/>
    <col min="12704" max="12704" width="10" style="25" customWidth="1"/>
    <col min="12705" max="12705" width="8.7109375" style="25" customWidth="1"/>
    <col min="12706" max="12706" width="7.7109375" style="25" customWidth="1"/>
    <col min="12707" max="12707" width="8.85546875" style="25" customWidth="1"/>
    <col min="12708" max="12708" width="10" style="25" customWidth="1"/>
    <col min="12709" max="12709" width="9.5703125" style="25" customWidth="1"/>
    <col min="12710" max="12710" width="8" style="25" customWidth="1"/>
    <col min="12711" max="12711" width="5.42578125" style="25" customWidth="1"/>
    <col min="12712" max="12714" width="4.140625" style="25" customWidth="1"/>
    <col min="12715" max="12715" width="6.140625" style="25" customWidth="1"/>
    <col min="12716" max="12716" width="7.140625" style="25" customWidth="1"/>
    <col min="12717" max="12717" width="6.7109375" style="25" customWidth="1"/>
    <col min="12718" max="12722" width="7.7109375" style="25" customWidth="1"/>
    <col min="12723" max="12746" width="6.140625" style="25" customWidth="1"/>
    <col min="12747" max="12749" width="4.140625" style="25" customWidth="1"/>
    <col min="12750" max="12790" width="3.140625" style="25"/>
    <col min="12791" max="12792" width="4.5703125" style="25" customWidth="1"/>
    <col min="12793" max="12793" width="27.140625" style="25" customWidth="1"/>
    <col min="12794" max="12807" width="4.140625" style="25" customWidth="1"/>
    <col min="12808" max="12808" width="6.42578125" style="25" customWidth="1"/>
    <col min="12809" max="12817" width="4.140625" style="25" customWidth="1"/>
    <col min="12818" max="12818" width="5.5703125" style="25" customWidth="1"/>
    <col min="12819" max="12828" width="4.140625" style="25" customWidth="1"/>
    <col min="12829" max="12829" width="6.7109375" style="25" customWidth="1"/>
    <col min="12830" max="12838" width="4.42578125" style="25" customWidth="1"/>
    <col min="12839" max="12839" width="5.28515625" style="25" customWidth="1"/>
    <col min="12840" max="12845" width="4.42578125" style="25" customWidth="1"/>
    <col min="12846" max="12846" width="4.140625" style="25" customWidth="1"/>
    <col min="12847" max="12847" width="6.140625" style="25" customWidth="1"/>
    <col min="12848" max="12863" width="4.140625" style="25" customWidth="1"/>
    <col min="12864" max="12864" width="3.7109375" style="25" customWidth="1"/>
    <col min="12865" max="12865" width="4.140625" style="25" customWidth="1"/>
    <col min="12866" max="12875" width="3.7109375" style="25" customWidth="1"/>
    <col min="12876" max="12876" width="3.5703125" style="25" customWidth="1"/>
    <col min="12877" max="12887" width="3.7109375" style="25" customWidth="1"/>
    <col min="12888" max="12888" width="4.140625" style="25" customWidth="1"/>
    <col min="12889" max="12903" width="3.7109375" style="25" customWidth="1"/>
    <col min="12904" max="12904" width="4.42578125" style="25" customWidth="1"/>
    <col min="12905" max="12905" width="6.140625" style="25" customWidth="1"/>
    <col min="12906" max="12914" width="4.140625" style="25" customWidth="1"/>
    <col min="12915" max="12915" width="5.42578125" style="25" customWidth="1"/>
    <col min="12916" max="12919" width="4.140625" style="25" customWidth="1"/>
    <col min="12920" max="12920" width="3.42578125" style="25" customWidth="1"/>
    <col min="12921" max="12921" width="3.85546875" style="25" customWidth="1"/>
    <col min="12922" max="12922" width="4.140625" style="25" customWidth="1"/>
    <col min="12923" max="12926" width="5.140625" style="25" customWidth="1"/>
    <col min="12927" max="12928" width="4.140625" style="25" customWidth="1"/>
    <col min="12929" max="12929" width="4.7109375" style="25" customWidth="1"/>
    <col min="12930" max="12930" width="4.42578125" style="25" customWidth="1"/>
    <col min="12931" max="12931" width="4.28515625" style="25" customWidth="1"/>
    <col min="12932" max="12932" width="4.42578125" style="25" customWidth="1"/>
    <col min="12933" max="12933" width="4.7109375" style="25" customWidth="1"/>
    <col min="12934" max="12934" width="4.5703125" style="25" customWidth="1"/>
    <col min="12935" max="12935" width="4.42578125" style="25" customWidth="1"/>
    <col min="12936" max="12958" width="4.140625" style="25" customWidth="1"/>
    <col min="12959" max="12959" width="9.140625" style="25" customWidth="1"/>
    <col min="12960" max="12960" width="10" style="25" customWidth="1"/>
    <col min="12961" max="12961" width="8.7109375" style="25" customWidth="1"/>
    <col min="12962" max="12962" width="7.7109375" style="25" customWidth="1"/>
    <col min="12963" max="12963" width="8.85546875" style="25" customWidth="1"/>
    <col min="12964" max="12964" width="10" style="25" customWidth="1"/>
    <col min="12965" max="12965" width="9.5703125" style="25" customWidth="1"/>
    <col min="12966" max="12966" width="8" style="25" customWidth="1"/>
    <col min="12967" max="12967" width="5.42578125" style="25" customWidth="1"/>
    <col min="12968" max="12970" width="4.140625" style="25" customWidth="1"/>
    <col min="12971" max="12971" width="6.140625" style="25" customWidth="1"/>
    <col min="12972" max="12972" width="7.140625" style="25" customWidth="1"/>
    <col min="12973" max="12973" width="6.7109375" style="25" customWidth="1"/>
    <col min="12974" max="12978" width="7.7109375" style="25" customWidth="1"/>
    <col min="12979" max="13002" width="6.140625" style="25" customWidth="1"/>
    <col min="13003" max="13005" width="4.140625" style="25" customWidth="1"/>
    <col min="13006" max="13046" width="3.140625" style="25"/>
    <col min="13047" max="13048" width="4.5703125" style="25" customWidth="1"/>
    <col min="13049" max="13049" width="27.140625" style="25" customWidth="1"/>
    <col min="13050" max="13063" width="4.140625" style="25" customWidth="1"/>
    <col min="13064" max="13064" width="6.42578125" style="25" customWidth="1"/>
    <col min="13065" max="13073" width="4.140625" style="25" customWidth="1"/>
    <col min="13074" max="13074" width="5.5703125" style="25" customWidth="1"/>
    <col min="13075" max="13084" width="4.140625" style="25" customWidth="1"/>
    <col min="13085" max="13085" width="6.7109375" style="25" customWidth="1"/>
    <col min="13086" max="13094" width="4.42578125" style="25" customWidth="1"/>
    <col min="13095" max="13095" width="5.28515625" style="25" customWidth="1"/>
    <col min="13096" max="13101" width="4.42578125" style="25" customWidth="1"/>
    <col min="13102" max="13102" width="4.140625" style="25" customWidth="1"/>
    <col min="13103" max="13103" width="6.140625" style="25" customWidth="1"/>
    <col min="13104" max="13119" width="4.140625" style="25" customWidth="1"/>
    <col min="13120" max="13120" width="3.7109375" style="25" customWidth="1"/>
    <col min="13121" max="13121" width="4.140625" style="25" customWidth="1"/>
    <col min="13122" max="13131" width="3.7109375" style="25" customWidth="1"/>
    <col min="13132" max="13132" width="3.5703125" style="25" customWidth="1"/>
    <col min="13133" max="13143" width="3.7109375" style="25" customWidth="1"/>
    <col min="13144" max="13144" width="4.140625" style="25" customWidth="1"/>
    <col min="13145" max="13159" width="3.7109375" style="25" customWidth="1"/>
    <col min="13160" max="13160" width="4.42578125" style="25" customWidth="1"/>
    <col min="13161" max="13161" width="6.140625" style="25" customWidth="1"/>
    <col min="13162" max="13170" width="4.140625" style="25" customWidth="1"/>
    <col min="13171" max="13171" width="5.42578125" style="25" customWidth="1"/>
    <col min="13172" max="13175" width="4.140625" style="25" customWidth="1"/>
    <col min="13176" max="13176" width="3.42578125" style="25" customWidth="1"/>
    <col min="13177" max="13177" width="3.85546875" style="25" customWidth="1"/>
    <col min="13178" max="13178" width="4.140625" style="25" customWidth="1"/>
    <col min="13179" max="13182" width="5.140625" style="25" customWidth="1"/>
    <col min="13183" max="13184" width="4.140625" style="25" customWidth="1"/>
    <col min="13185" max="13185" width="4.7109375" style="25" customWidth="1"/>
    <col min="13186" max="13186" width="4.42578125" style="25" customWidth="1"/>
    <col min="13187" max="13187" width="4.28515625" style="25" customWidth="1"/>
    <col min="13188" max="13188" width="4.42578125" style="25" customWidth="1"/>
    <col min="13189" max="13189" width="4.7109375" style="25" customWidth="1"/>
    <col min="13190" max="13190" width="4.5703125" style="25" customWidth="1"/>
    <col min="13191" max="13191" width="4.42578125" style="25" customWidth="1"/>
    <col min="13192" max="13214" width="4.140625" style="25" customWidth="1"/>
    <col min="13215" max="13215" width="9.140625" style="25" customWidth="1"/>
    <col min="13216" max="13216" width="10" style="25" customWidth="1"/>
    <col min="13217" max="13217" width="8.7109375" style="25" customWidth="1"/>
    <col min="13218" max="13218" width="7.7109375" style="25" customWidth="1"/>
    <col min="13219" max="13219" width="8.85546875" style="25" customWidth="1"/>
    <col min="13220" max="13220" width="10" style="25" customWidth="1"/>
    <col min="13221" max="13221" width="9.5703125" style="25" customWidth="1"/>
    <col min="13222" max="13222" width="8" style="25" customWidth="1"/>
    <col min="13223" max="13223" width="5.42578125" style="25" customWidth="1"/>
    <col min="13224" max="13226" width="4.140625" style="25" customWidth="1"/>
    <col min="13227" max="13227" width="6.140625" style="25" customWidth="1"/>
    <col min="13228" max="13228" width="7.140625" style="25" customWidth="1"/>
    <col min="13229" max="13229" width="6.7109375" style="25" customWidth="1"/>
    <col min="13230" max="13234" width="7.7109375" style="25" customWidth="1"/>
    <col min="13235" max="13258" width="6.140625" style="25" customWidth="1"/>
    <col min="13259" max="13261" width="4.140625" style="25" customWidth="1"/>
    <col min="13262" max="13302" width="3.140625" style="25"/>
    <col min="13303" max="13304" width="4.5703125" style="25" customWidth="1"/>
    <col min="13305" max="13305" width="27.140625" style="25" customWidth="1"/>
    <col min="13306" max="13319" width="4.140625" style="25" customWidth="1"/>
    <col min="13320" max="13320" width="6.42578125" style="25" customWidth="1"/>
    <col min="13321" max="13329" width="4.140625" style="25" customWidth="1"/>
    <col min="13330" max="13330" width="5.5703125" style="25" customWidth="1"/>
    <col min="13331" max="13340" width="4.140625" style="25" customWidth="1"/>
    <col min="13341" max="13341" width="6.7109375" style="25" customWidth="1"/>
    <col min="13342" max="13350" width="4.42578125" style="25" customWidth="1"/>
    <col min="13351" max="13351" width="5.28515625" style="25" customWidth="1"/>
    <col min="13352" max="13357" width="4.42578125" style="25" customWidth="1"/>
    <col min="13358" max="13358" width="4.140625" style="25" customWidth="1"/>
    <col min="13359" max="13359" width="6.140625" style="25" customWidth="1"/>
    <col min="13360" max="13375" width="4.140625" style="25" customWidth="1"/>
    <col min="13376" max="13376" width="3.7109375" style="25" customWidth="1"/>
    <col min="13377" max="13377" width="4.140625" style="25" customWidth="1"/>
    <col min="13378" max="13387" width="3.7109375" style="25" customWidth="1"/>
    <col min="13388" max="13388" width="3.5703125" style="25" customWidth="1"/>
    <col min="13389" max="13399" width="3.7109375" style="25" customWidth="1"/>
    <col min="13400" max="13400" width="4.140625" style="25" customWidth="1"/>
    <col min="13401" max="13415" width="3.7109375" style="25" customWidth="1"/>
    <col min="13416" max="13416" width="4.42578125" style="25" customWidth="1"/>
    <col min="13417" max="13417" width="6.140625" style="25" customWidth="1"/>
    <col min="13418" max="13426" width="4.140625" style="25" customWidth="1"/>
    <col min="13427" max="13427" width="5.42578125" style="25" customWidth="1"/>
    <col min="13428" max="13431" width="4.140625" style="25" customWidth="1"/>
    <col min="13432" max="13432" width="3.42578125" style="25" customWidth="1"/>
    <col min="13433" max="13433" width="3.85546875" style="25" customWidth="1"/>
    <col min="13434" max="13434" width="4.140625" style="25" customWidth="1"/>
    <col min="13435" max="13438" width="5.140625" style="25" customWidth="1"/>
    <col min="13439" max="13440" width="4.140625" style="25" customWidth="1"/>
    <col min="13441" max="13441" width="4.7109375" style="25" customWidth="1"/>
    <col min="13442" max="13442" width="4.42578125" style="25" customWidth="1"/>
    <col min="13443" max="13443" width="4.28515625" style="25" customWidth="1"/>
    <col min="13444" max="13444" width="4.42578125" style="25" customWidth="1"/>
    <col min="13445" max="13445" width="4.7109375" style="25" customWidth="1"/>
    <col min="13446" max="13446" width="4.5703125" style="25" customWidth="1"/>
    <col min="13447" max="13447" width="4.42578125" style="25" customWidth="1"/>
    <col min="13448" max="13470" width="4.140625" style="25" customWidth="1"/>
    <col min="13471" max="13471" width="9.140625" style="25" customWidth="1"/>
    <col min="13472" max="13472" width="10" style="25" customWidth="1"/>
    <col min="13473" max="13473" width="8.7109375" style="25" customWidth="1"/>
    <col min="13474" max="13474" width="7.7109375" style="25" customWidth="1"/>
    <col min="13475" max="13475" width="8.85546875" style="25" customWidth="1"/>
    <col min="13476" max="13476" width="10" style="25" customWidth="1"/>
    <col min="13477" max="13477" width="9.5703125" style="25" customWidth="1"/>
    <col min="13478" max="13478" width="8" style="25" customWidth="1"/>
    <col min="13479" max="13479" width="5.42578125" style="25" customWidth="1"/>
    <col min="13480" max="13482" width="4.140625" style="25" customWidth="1"/>
    <col min="13483" max="13483" width="6.140625" style="25" customWidth="1"/>
    <col min="13484" max="13484" width="7.140625" style="25" customWidth="1"/>
    <col min="13485" max="13485" width="6.7109375" style="25" customWidth="1"/>
    <col min="13486" max="13490" width="7.7109375" style="25" customWidth="1"/>
    <col min="13491" max="13514" width="6.140625" style="25" customWidth="1"/>
    <col min="13515" max="13517" width="4.140625" style="25" customWidth="1"/>
    <col min="13518" max="13558" width="3.140625" style="25"/>
    <col min="13559" max="13560" width="4.5703125" style="25" customWidth="1"/>
    <col min="13561" max="13561" width="27.140625" style="25" customWidth="1"/>
    <col min="13562" max="13575" width="4.140625" style="25" customWidth="1"/>
    <col min="13576" max="13576" width="6.42578125" style="25" customWidth="1"/>
    <col min="13577" max="13585" width="4.140625" style="25" customWidth="1"/>
    <col min="13586" max="13586" width="5.5703125" style="25" customWidth="1"/>
    <col min="13587" max="13596" width="4.140625" style="25" customWidth="1"/>
    <col min="13597" max="13597" width="6.7109375" style="25" customWidth="1"/>
    <col min="13598" max="13606" width="4.42578125" style="25" customWidth="1"/>
    <col min="13607" max="13607" width="5.28515625" style="25" customWidth="1"/>
    <col min="13608" max="13613" width="4.42578125" style="25" customWidth="1"/>
    <col min="13614" max="13614" width="4.140625" style="25" customWidth="1"/>
    <col min="13615" max="13615" width="6.140625" style="25" customWidth="1"/>
    <col min="13616" max="13631" width="4.140625" style="25" customWidth="1"/>
    <col min="13632" max="13632" width="3.7109375" style="25" customWidth="1"/>
    <col min="13633" max="13633" width="4.140625" style="25" customWidth="1"/>
    <col min="13634" max="13643" width="3.7109375" style="25" customWidth="1"/>
    <col min="13644" max="13644" width="3.5703125" style="25" customWidth="1"/>
    <col min="13645" max="13655" width="3.7109375" style="25" customWidth="1"/>
    <col min="13656" max="13656" width="4.140625" style="25" customWidth="1"/>
    <col min="13657" max="13671" width="3.7109375" style="25" customWidth="1"/>
    <col min="13672" max="13672" width="4.42578125" style="25" customWidth="1"/>
    <col min="13673" max="13673" width="6.140625" style="25" customWidth="1"/>
    <col min="13674" max="13682" width="4.140625" style="25" customWidth="1"/>
    <col min="13683" max="13683" width="5.42578125" style="25" customWidth="1"/>
    <col min="13684" max="13687" width="4.140625" style="25" customWidth="1"/>
    <col min="13688" max="13688" width="3.42578125" style="25" customWidth="1"/>
    <col min="13689" max="13689" width="3.85546875" style="25" customWidth="1"/>
    <col min="13690" max="13690" width="4.140625" style="25" customWidth="1"/>
    <col min="13691" max="13694" width="5.140625" style="25" customWidth="1"/>
    <col min="13695" max="13696" width="4.140625" style="25" customWidth="1"/>
    <col min="13697" max="13697" width="4.7109375" style="25" customWidth="1"/>
    <col min="13698" max="13698" width="4.42578125" style="25" customWidth="1"/>
    <col min="13699" max="13699" width="4.28515625" style="25" customWidth="1"/>
    <col min="13700" max="13700" width="4.42578125" style="25" customWidth="1"/>
    <col min="13701" max="13701" width="4.7109375" style="25" customWidth="1"/>
    <col min="13702" max="13702" width="4.5703125" style="25" customWidth="1"/>
    <col min="13703" max="13703" width="4.42578125" style="25" customWidth="1"/>
    <col min="13704" max="13726" width="4.140625" style="25" customWidth="1"/>
    <col min="13727" max="13727" width="9.140625" style="25" customWidth="1"/>
    <col min="13728" max="13728" width="10" style="25" customWidth="1"/>
    <col min="13729" max="13729" width="8.7109375" style="25" customWidth="1"/>
    <col min="13730" max="13730" width="7.7109375" style="25" customWidth="1"/>
    <col min="13731" max="13731" width="8.85546875" style="25" customWidth="1"/>
    <col min="13732" max="13732" width="10" style="25" customWidth="1"/>
    <col min="13733" max="13733" width="9.5703125" style="25" customWidth="1"/>
    <col min="13734" max="13734" width="8" style="25" customWidth="1"/>
    <col min="13735" max="13735" width="5.42578125" style="25" customWidth="1"/>
    <col min="13736" max="13738" width="4.140625" style="25" customWidth="1"/>
    <col min="13739" max="13739" width="6.140625" style="25" customWidth="1"/>
    <col min="13740" max="13740" width="7.140625" style="25" customWidth="1"/>
    <col min="13741" max="13741" width="6.7109375" style="25" customWidth="1"/>
    <col min="13742" max="13746" width="7.7109375" style="25" customWidth="1"/>
    <col min="13747" max="13770" width="6.140625" style="25" customWidth="1"/>
    <col min="13771" max="13773" width="4.140625" style="25" customWidth="1"/>
    <col min="13774" max="13814" width="3.140625" style="25"/>
    <col min="13815" max="13816" width="4.5703125" style="25" customWidth="1"/>
    <col min="13817" max="13817" width="27.140625" style="25" customWidth="1"/>
    <col min="13818" max="13831" width="4.140625" style="25" customWidth="1"/>
    <col min="13832" max="13832" width="6.42578125" style="25" customWidth="1"/>
    <col min="13833" max="13841" width="4.140625" style="25" customWidth="1"/>
    <col min="13842" max="13842" width="5.5703125" style="25" customWidth="1"/>
    <col min="13843" max="13852" width="4.140625" style="25" customWidth="1"/>
    <col min="13853" max="13853" width="6.7109375" style="25" customWidth="1"/>
    <col min="13854" max="13862" width="4.42578125" style="25" customWidth="1"/>
    <col min="13863" max="13863" width="5.28515625" style="25" customWidth="1"/>
    <col min="13864" max="13869" width="4.42578125" style="25" customWidth="1"/>
    <col min="13870" max="13870" width="4.140625" style="25" customWidth="1"/>
    <col min="13871" max="13871" width="6.140625" style="25" customWidth="1"/>
    <col min="13872" max="13887" width="4.140625" style="25" customWidth="1"/>
    <col min="13888" max="13888" width="3.7109375" style="25" customWidth="1"/>
    <col min="13889" max="13889" width="4.140625" style="25" customWidth="1"/>
    <col min="13890" max="13899" width="3.7109375" style="25" customWidth="1"/>
    <col min="13900" max="13900" width="3.5703125" style="25" customWidth="1"/>
    <col min="13901" max="13911" width="3.7109375" style="25" customWidth="1"/>
    <col min="13912" max="13912" width="4.140625" style="25" customWidth="1"/>
    <col min="13913" max="13927" width="3.7109375" style="25" customWidth="1"/>
    <col min="13928" max="13928" width="4.42578125" style="25" customWidth="1"/>
    <col min="13929" max="13929" width="6.140625" style="25" customWidth="1"/>
    <col min="13930" max="13938" width="4.140625" style="25" customWidth="1"/>
    <col min="13939" max="13939" width="5.42578125" style="25" customWidth="1"/>
    <col min="13940" max="13943" width="4.140625" style="25" customWidth="1"/>
    <col min="13944" max="13944" width="3.42578125" style="25" customWidth="1"/>
    <col min="13945" max="13945" width="3.85546875" style="25" customWidth="1"/>
    <col min="13946" max="13946" width="4.140625" style="25" customWidth="1"/>
    <col min="13947" max="13950" width="5.140625" style="25" customWidth="1"/>
    <col min="13951" max="13952" width="4.140625" style="25" customWidth="1"/>
    <col min="13953" max="13953" width="4.7109375" style="25" customWidth="1"/>
    <col min="13954" max="13954" width="4.42578125" style="25" customWidth="1"/>
    <col min="13955" max="13955" width="4.28515625" style="25" customWidth="1"/>
    <col min="13956" max="13956" width="4.42578125" style="25" customWidth="1"/>
    <col min="13957" max="13957" width="4.7109375" style="25" customWidth="1"/>
    <col min="13958" max="13958" width="4.5703125" style="25" customWidth="1"/>
    <col min="13959" max="13959" width="4.42578125" style="25" customWidth="1"/>
    <col min="13960" max="13982" width="4.140625" style="25" customWidth="1"/>
    <col min="13983" max="13983" width="9.140625" style="25" customWidth="1"/>
    <col min="13984" max="13984" width="10" style="25" customWidth="1"/>
    <col min="13985" max="13985" width="8.7109375" style="25" customWidth="1"/>
    <col min="13986" max="13986" width="7.7109375" style="25" customWidth="1"/>
    <col min="13987" max="13987" width="8.85546875" style="25" customWidth="1"/>
    <col min="13988" max="13988" width="10" style="25" customWidth="1"/>
    <col min="13989" max="13989" width="9.5703125" style="25" customWidth="1"/>
    <col min="13990" max="13990" width="8" style="25" customWidth="1"/>
    <col min="13991" max="13991" width="5.42578125" style="25" customWidth="1"/>
    <col min="13992" max="13994" width="4.140625" style="25" customWidth="1"/>
    <col min="13995" max="13995" width="6.140625" style="25" customWidth="1"/>
    <col min="13996" max="13996" width="7.140625" style="25" customWidth="1"/>
    <col min="13997" max="13997" width="6.7109375" style="25" customWidth="1"/>
    <col min="13998" max="14002" width="7.7109375" style="25" customWidth="1"/>
    <col min="14003" max="14026" width="6.140625" style="25" customWidth="1"/>
    <col min="14027" max="14029" width="4.140625" style="25" customWidth="1"/>
    <col min="14030" max="14070" width="3.140625" style="25"/>
    <col min="14071" max="14072" width="4.5703125" style="25" customWidth="1"/>
    <col min="14073" max="14073" width="27.140625" style="25" customWidth="1"/>
    <col min="14074" max="14087" width="4.140625" style="25" customWidth="1"/>
    <col min="14088" max="14088" width="6.42578125" style="25" customWidth="1"/>
    <col min="14089" max="14097" width="4.140625" style="25" customWidth="1"/>
    <col min="14098" max="14098" width="5.5703125" style="25" customWidth="1"/>
    <col min="14099" max="14108" width="4.140625" style="25" customWidth="1"/>
    <col min="14109" max="14109" width="6.7109375" style="25" customWidth="1"/>
    <col min="14110" max="14118" width="4.42578125" style="25" customWidth="1"/>
    <col min="14119" max="14119" width="5.28515625" style="25" customWidth="1"/>
    <col min="14120" max="14125" width="4.42578125" style="25" customWidth="1"/>
    <col min="14126" max="14126" width="4.140625" style="25" customWidth="1"/>
    <col min="14127" max="14127" width="6.140625" style="25" customWidth="1"/>
    <col min="14128" max="14143" width="4.140625" style="25" customWidth="1"/>
    <col min="14144" max="14144" width="3.7109375" style="25" customWidth="1"/>
    <col min="14145" max="14145" width="4.140625" style="25" customWidth="1"/>
    <col min="14146" max="14155" width="3.7109375" style="25" customWidth="1"/>
    <col min="14156" max="14156" width="3.5703125" style="25" customWidth="1"/>
    <col min="14157" max="14167" width="3.7109375" style="25" customWidth="1"/>
    <col min="14168" max="14168" width="4.140625" style="25" customWidth="1"/>
    <col min="14169" max="14183" width="3.7109375" style="25" customWidth="1"/>
    <col min="14184" max="14184" width="4.42578125" style="25" customWidth="1"/>
    <col min="14185" max="14185" width="6.140625" style="25" customWidth="1"/>
    <col min="14186" max="14194" width="4.140625" style="25" customWidth="1"/>
    <col min="14195" max="14195" width="5.42578125" style="25" customWidth="1"/>
    <col min="14196" max="14199" width="4.140625" style="25" customWidth="1"/>
    <col min="14200" max="14200" width="3.42578125" style="25" customWidth="1"/>
    <col min="14201" max="14201" width="3.85546875" style="25" customWidth="1"/>
    <col min="14202" max="14202" width="4.140625" style="25" customWidth="1"/>
    <col min="14203" max="14206" width="5.140625" style="25" customWidth="1"/>
    <col min="14207" max="14208" width="4.140625" style="25" customWidth="1"/>
    <col min="14209" max="14209" width="4.7109375" style="25" customWidth="1"/>
    <col min="14210" max="14210" width="4.42578125" style="25" customWidth="1"/>
    <col min="14211" max="14211" width="4.28515625" style="25" customWidth="1"/>
    <col min="14212" max="14212" width="4.42578125" style="25" customWidth="1"/>
    <col min="14213" max="14213" width="4.7109375" style="25" customWidth="1"/>
    <col min="14214" max="14214" width="4.5703125" style="25" customWidth="1"/>
    <col min="14215" max="14215" width="4.42578125" style="25" customWidth="1"/>
    <col min="14216" max="14238" width="4.140625" style="25" customWidth="1"/>
    <col min="14239" max="14239" width="9.140625" style="25" customWidth="1"/>
    <col min="14240" max="14240" width="10" style="25" customWidth="1"/>
    <col min="14241" max="14241" width="8.7109375" style="25" customWidth="1"/>
    <col min="14242" max="14242" width="7.7109375" style="25" customWidth="1"/>
    <col min="14243" max="14243" width="8.85546875" style="25" customWidth="1"/>
    <col min="14244" max="14244" width="10" style="25" customWidth="1"/>
    <col min="14245" max="14245" width="9.5703125" style="25" customWidth="1"/>
    <col min="14246" max="14246" width="8" style="25" customWidth="1"/>
    <col min="14247" max="14247" width="5.42578125" style="25" customWidth="1"/>
    <col min="14248" max="14250" width="4.140625" style="25" customWidth="1"/>
    <col min="14251" max="14251" width="6.140625" style="25" customWidth="1"/>
    <col min="14252" max="14252" width="7.140625" style="25" customWidth="1"/>
    <col min="14253" max="14253" width="6.7109375" style="25" customWidth="1"/>
    <col min="14254" max="14258" width="7.7109375" style="25" customWidth="1"/>
    <col min="14259" max="14282" width="6.140625" style="25" customWidth="1"/>
    <col min="14283" max="14285" width="4.140625" style="25" customWidth="1"/>
    <col min="14286" max="14326" width="3.140625" style="25"/>
    <col min="14327" max="14328" width="4.5703125" style="25" customWidth="1"/>
    <col min="14329" max="14329" width="27.140625" style="25" customWidth="1"/>
    <col min="14330" max="14343" width="4.140625" style="25" customWidth="1"/>
    <col min="14344" max="14344" width="6.42578125" style="25" customWidth="1"/>
    <col min="14345" max="14353" width="4.140625" style="25" customWidth="1"/>
    <col min="14354" max="14354" width="5.5703125" style="25" customWidth="1"/>
    <col min="14355" max="14364" width="4.140625" style="25" customWidth="1"/>
    <col min="14365" max="14365" width="6.7109375" style="25" customWidth="1"/>
    <col min="14366" max="14374" width="4.42578125" style="25" customWidth="1"/>
    <col min="14375" max="14375" width="5.28515625" style="25" customWidth="1"/>
    <col min="14376" max="14381" width="4.42578125" style="25" customWidth="1"/>
    <col min="14382" max="14382" width="4.140625" style="25" customWidth="1"/>
    <col min="14383" max="14383" width="6.140625" style="25" customWidth="1"/>
    <col min="14384" max="14399" width="4.140625" style="25" customWidth="1"/>
    <col min="14400" max="14400" width="3.7109375" style="25" customWidth="1"/>
    <col min="14401" max="14401" width="4.140625" style="25" customWidth="1"/>
    <col min="14402" max="14411" width="3.7109375" style="25" customWidth="1"/>
    <col min="14412" max="14412" width="3.5703125" style="25" customWidth="1"/>
    <col min="14413" max="14423" width="3.7109375" style="25" customWidth="1"/>
    <col min="14424" max="14424" width="4.140625" style="25" customWidth="1"/>
    <col min="14425" max="14439" width="3.7109375" style="25" customWidth="1"/>
    <col min="14440" max="14440" width="4.42578125" style="25" customWidth="1"/>
    <col min="14441" max="14441" width="6.140625" style="25" customWidth="1"/>
    <col min="14442" max="14450" width="4.140625" style="25" customWidth="1"/>
    <col min="14451" max="14451" width="5.42578125" style="25" customWidth="1"/>
    <col min="14452" max="14455" width="4.140625" style="25" customWidth="1"/>
    <col min="14456" max="14456" width="3.42578125" style="25" customWidth="1"/>
    <col min="14457" max="14457" width="3.85546875" style="25" customWidth="1"/>
    <col min="14458" max="14458" width="4.140625" style="25" customWidth="1"/>
    <col min="14459" max="14462" width="5.140625" style="25" customWidth="1"/>
    <col min="14463" max="14464" width="4.140625" style="25" customWidth="1"/>
    <col min="14465" max="14465" width="4.7109375" style="25" customWidth="1"/>
    <col min="14466" max="14466" width="4.42578125" style="25" customWidth="1"/>
    <col min="14467" max="14467" width="4.28515625" style="25" customWidth="1"/>
    <col min="14468" max="14468" width="4.42578125" style="25" customWidth="1"/>
    <col min="14469" max="14469" width="4.7109375" style="25" customWidth="1"/>
    <col min="14470" max="14470" width="4.5703125" style="25" customWidth="1"/>
    <col min="14471" max="14471" width="4.42578125" style="25" customWidth="1"/>
    <col min="14472" max="14494" width="4.140625" style="25" customWidth="1"/>
    <col min="14495" max="14495" width="9.140625" style="25" customWidth="1"/>
    <col min="14496" max="14496" width="10" style="25" customWidth="1"/>
    <col min="14497" max="14497" width="8.7109375" style="25" customWidth="1"/>
    <col min="14498" max="14498" width="7.7109375" style="25" customWidth="1"/>
    <col min="14499" max="14499" width="8.85546875" style="25" customWidth="1"/>
    <col min="14500" max="14500" width="10" style="25" customWidth="1"/>
    <col min="14501" max="14501" width="9.5703125" style="25" customWidth="1"/>
    <col min="14502" max="14502" width="8" style="25" customWidth="1"/>
    <col min="14503" max="14503" width="5.42578125" style="25" customWidth="1"/>
    <col min="14504" max="14506" width="4.140625" style="25" customWidth="1"/>
    <col min="14507" max="14507" width="6.140625" style="25" customWidth="1"/>
    <col min="14508" max="14508" width="7.140625" style="25" customWidth="1"/>
    <col min="14509" max="14509" width="6.7109375" style="25" customWidth="1"/>
    <col min="14510" max="14514" width="7.7109375" style="25" customWidth="1"/>
    <col min="14515" max="14538" width="6.140625" style="25" customWidth="1"/>
    <col min="14539" max="14541" width="4.140625" style="25" customWidth="1"/>
    <col min="14542" max="14582" width="3.140625" style="25"/>
    <col min="14583" max="14584" width="4.5703125" style="25" customWidth="1"/>
    <col min="14585" max="14585" width="27.140625" style="25" customWidth="1"/>
    <col min="14586" max="14599" width="4.140625" style="25" customWidth="1"/>
    <col min="14600" max="14600" width="6.42578125" style="25" customWidth="1"/>
    <col min="14601" max="14609" width="4.140625" style="25" customWidth="1"/>
    <col min="14610" max="14610" width="5.5703125" style="25" customWidth="1"/>
    <col min="14611" max="14620" width="4.140625" style="25" customWidth="1"/>
    <col min="14621" max="14621" width="6.7109375" style="25" customWidth="1"/>
    <col min="14622" max="14630" width="4.42578125" style="25" customWidth="1"/>
    <col min="14631" max="14631" width="5.28515625" style="25" customWidth="1"/>
    <col min="14632" max="14637" width="4.42578125" style="25" customWidth="1"/>
    <col min="14638" max="14638" width="4.140625" style="25" customWidth="1"/>
    <col min="14639" max="14639" width="6.140625" style="25" customWidth="1"/>
    <col min="14640" max="14655" width="4.140625" style="25" customWidth="1"/>
    <col min="14656" max="14656" width="3.7109375" style="25" customWidth="1"/>
    <col min="14657" max="14657" width="4.140625" style="25" customWidth="1"/>
    <col min="14658" max="14667" width="3.7109375" style="25" customWidth="1"/>
    <col min="14668" max="14668" width="3.5703125" style="25" customWidth="1"/>
    <col min="14669" max="14679" width="3.7109375" style="25" customWidth="1"/>
    <col min="14680" max="14680" width="4.140625" style="25" customWidth="1"/>
    <col min="14681" max="14695" width="3.7109375" style="25" customWidth="1"/>
    <col min="14696" max="14696" width="4.42578125" style="25" customWidth="1"/>
    <col min="14697" max="14697" width="6.140625" style="25" customWidth="1"/>
    <col min="14698" max="14706" width="4.140625" style="25" customWidth="1"/>
    <col min="14707" max="14707" width="5.42578125" style="25" customWidth="1"/>
    <col min="14708" max="14711" width="4.140625" style="25" customWidth="1"/>
    <col min="14712" max="14712" width="3.42578125" style="25" customWidth="1"/>
    <col min="14713" max="14713" width="3.85546875" style="25" customWidth="1"/>
    <col min="14714" max="14714" width="4.140625" style="25" customWidth="1"/>
    <col min="14715" max="14718" width="5.140625" style="25" customWidth="1"/>
    <col min="14719" max="14720" width="4.140625" style="25" customWidth="1"/>
    <col min="14721" max="14721" width="4.7109375" style="25" customWidth="1"/>
    <col min="14722" max="14722" width="4.42578125" style="25" customWidth="1"/>
    <col min="14723" max="14723" width="4.28515625" style="25" customWidth="1"/>
    <col min="14724" max="14724" width="4.42578125" style="25" customWidth="1"/>
    <col min="14725" max="14725" width="4.7109375" style="25" customWidth="1"/>
    <col min="14726" max="14726" width="4.5703125" style="25" customWidth="1"/>
    <col min="14727" max="14727" width="4.42578125" style="25" customWidth="1"/>
    <col min="14728" max="14750" width="4.140625" style="25" customWidth="1"/>
    <col min="14751" max="14751" width="9.140625" style="25" customWidth="1"/>
    <col min="14752" max="14752" width="10" style="25" customWidth="1"/>
    <col min="14753" max="14753" width="8.7109375" style="25" customWidth="1"/>
    <col min="14754" max="14754" width="7.7109375" style="25" customWidth="1"/>
    <col min="14755" max="14755" width="8.85546875" style="25" customWidth="1"/>
    <col min="14756" max="14756" width="10" style="25" customWidth="1"/>
    <col min="14757" max="14757" width="9.5703125" style="25" customWidth="1"/>
    <col min="14758" max="14758" width="8" style="25" customWidth="1"/>
    <col min="14759" max="14759" width="5.42578125" style="25" customWidth="1"/>
    <col min="14760" max="14762" width="4.140625" style="25" customWidth="1"/>
    <col min="14763" max="14763" width="6.140625" style="25" customWidth="1"/>
    <col min="14764" max="14764" width="7.140625" style="25" customWidth="1"/>
    <col min="14765" max="14765" width="6.7109375" style="25" customWidth="1"/>
    <col min="14766" max="14770" width="7.7109375" style="25" customWidth="1"/>
    <col min="14771" max="14794" width="6.140625" style="25" customWidth="1"/>
    <col min="14795" max="14797" width="4.140625" style="25" customWidth="1"/>
    <col min="14798" max="14838" width="3.140625" style="25"/>
    <col min="14839" max="14840" width="4.5703125" style="25" customWidth="1"/>
    <col min="14841" max="14841" width="27.140625" style="25" customWidth="1"/>
    <col min="14842" max="14855" width="4.140625" style="25" customWidth="1"/>
    <col min="14856" max="14856" width="6.42578125" style="25" customWidth="1"/>
    <col min="14857" max="14865" width="4.140625" style="25" customWidth="1"/>
    <col min="14866" max="14866" width="5.5703125" style="25" customWidth="1"/>
    <col min="14867" max="14876" width="4.140625" style="25" customWidth="1"/>
    <col min="14877" max="14877" width="6.7109375" style="25" customWidth="1"/>
    <col min="14878" max="14886" width="4.42578125" style="25" customWidth="1"/>
    <col min="14887" max="14887" width="5.28515625" style="25" customWidth="1"/>
    <col min="14888" max="14893" width="4.42578125" style="25" customWidth="1"/>
    <col min="14894" max="14894" width="4.140625" style="25" customWidth="1"/>
    <col min="14895" max="14895" width="6.140625" style="25" customWidth="1"/>
    <col min="14896" max="14911" width="4.140625" style="25" customWidth="1"/>
    <col min="14912" max="14912" width="3.7109375" style="25" customWidth="1"/>
    <col min="14913" max="14913" width="4.140625" style="25" customWidth="1"/>
    <col min="14914" max="14923" width="3.7109375" style="25" customWidth="1"/>
    <col min="14924" max="14924" width="3.5703125" style="25" customWidth="1"/>
    <col min="14925" max="14935" width="3.7109375" style="25" customWidth="1"/>
    <col min="14936" max="14936" width="4.140625" style="25" customWidth="1"/>
    <col min="14937" max="14951" width="3.7109375" style="25" customWidth="1"/>
    <col min="14952" max="14952" width="4.42578125" style="25" customWidth="1"/>
    <col min="14953" max="14953" width="6.140625" style="25" customWidth="1"/>
    <col min="14954" max="14962" width="4.140625" style="25" customWidth="1"/>
    <col min="14963" max="14963" width="5.42578125" style="25" customWidth="1"/>
    <col min="14964" max="14967" width="4.140625" style="25" customWidth="1"/>
    <col min="14968" max="14968" width="3.42578125" style="25" customWidth="1"/>
    <col min="14969" max="14969" width="3.85546875" style="25" customWidth="1"/>
    <col min="14970" max="14970" width="4.140625" style="25" customWidth="1"/>
    <col min="14971" max="14974" width="5.140625" style="25" customWidth="1"/>
    <col min="14975" max="14976" width="4.140625" style="25" customWidth="1"/>
    <col min="14977" max="14977" width="4.7109375" style="25" customWidth="1"/>
    <col min="14978" max="14978" width="4.42578125" style="25" customWidth="1"/>
    <col min="14979" max="14979" width="4.28515625" style="25" customWidth="1"/>
    <col min="14980" max="14980" width="4.42578125" style="25" customWidth="1"/>
    <col min="14981" max="14981" width="4.7109375" style="25" customWidth="1"/>
    <col min="14982" max="14982" width="4.5703125" style="25" customWidth="1"/>
    <col min="14983" max="14983" width="4.42578125" style="25" customWidth="1"/>
    <col min="14984" max="15006" width="4.140625" style="25" customWidth="1"/>
    <col min="15007" max="15007" width="9.140625" style="25" customWidth="1"/>
    <col min="15008" max="15008" width="10" style="25" customWidth="1"/>
    <col min="15009" max="15009" width="8.7109375" style="25" customWidth="1"/>
    <col min="15010" max="15010" width="7.7109375" style="25" customWidth="1"/>
    <col min="15011" max="15011" width="8.85546875" style="25" customWidth="1"/>
    <col min="15012" max="15012" width="10" style="25" customWidth="1"/>
    <col min="15013" max="15013" width="9.5703125" style="25" customWidth="1"/>
    <col min="15014" max="15014" width="8" style="25" customWidth="1"/>
    <col min="15015" max="15015" width="5.42578125" style="25" customWidth="1"/>
    <col min="15016" max="15018" width="4.140625" style="25" customWidth="1"/>
    <col min="15019" max="15019" width="6.140625" style="25" customWidth="1"/>
    <col min="15020" max="15020" width="7.140625" style="25" customWidth="1"/>
    <col min="15021" max="15021" width="6.7109375" style="25" customWidth="1"/>
    <col min="15022" max="15026" width="7.7109375" style="25" customWidth="1"/>
    <col min="15027" max="15050" width="6.140625" style="25" customWidth="1"/>
    <col min="15051" max="15053" width="4.140625" style="25" customWidth="1"/>
    <col min="15054" max="15094" width="3.140625" style="25"/>
    <col min="15095" max="15096" width="4.5703125" style="25" customWidth="1"/>
    <col min="15097" max="15097" width="27.140625" style="25" customWidth="1"/>
    <col min="15098" max="15111" width="4.140625" style="25" customWidth="1"/>
    <col min="15112" max="15112" width="6.42578125" style="25" customWidth="1"/>
    <col min="15113" max="15121" width="4.140625" style="25" customWidth="1"/>
    <col min="15122" max="15122" width="5.5703125" style="25" customWidth="1"/>
    <col min="15123" max="15132" width="4.140625" style="25" customWidth="1"/>
    <col min="15133" max="15133" width="6.7109375" style="25" customWidth="1"/>
    <col min="15134" max="15142" width="4.42578125" style="25" customWidth="1"/>
    <col min="15143" max="15143" width="5.28515625" style="25" customWidth="1"/>
    <col min="15144" max="15149" width="4.42578125" style="25" customWidth="1"/>
    <col min="15150" max="15150" width="4.140625" style="25" customWidth="1"/>
    <col min="15151" max="15151" width="6.140625" style="25" customWidth="1"/>
    <col min="15152" max="15167" width="4.140625" style="25" customWidth="1"/>
    <col min="15168" max="15168" width="3.7109375" style="25" customWidth="1"/>
    <col min="15169" max="15169" width="4.140625" style="25" customWidth="1"/>
    <col min="15170" max="15179" width="3.7109375" style="25" customWidth="1"/>
    <col min="15180" max="15180" width="3.5703125" style="25" customWidth="1"/>
    <col min="15181" max="15191" width="3.7109375" style="25" customWidth="1"/>
    <col min="15192" max="15192" width="4.140625" style="25" customWidth="1"/>
    <col min="15193" max="15207" width="3.7109375" style="25" customWidth="1"/>
    <col min="15208" max="15208" width="4.42578125" style="25" customWidth="1"/>
    <col min="15209" max="15209" width="6.140625" style="25" customWidth="1"/>
    <col min="15210" max="15218" width="4.140625" style="25" customWidth="1"/>
    <col min="15219" max="15219" width="5.42578125" style="25" customWidth="1"/>
    <col min="15220" max="15223" width="4.140625" style="25" customWidth="1"/>
    <col min="15224" max="15224" width="3.42578125" style="25" customWidth="1"/>
    <col min="15225" max="15225" width="3.85546875" style="25" customWidth="1"/>
    <col min="15226" max="15226" width="4.140625" style="25" customWidth="1"/>
    <col min="15227" max="15230" width="5.140625" style="25" customWidth="1"/>
    <col min="15231" max="15232" width="4.140625" style="25" customWidth="1"/>
    <col min="15233" max="15233" width="4.7109375" style="25" customWidth="1"/>
    <col min="15234" max="15234" width="4.42578125" style="25" customWidth="1"/>
    <col min="15235" max="15235" width="4.28515625" style="25" customWidth="1"/>
    <col min="15236" max="15236" width="4.42578125" style="25" customWidth="1"/>
    <col min="15237" max="15237" width="4.7109375" style="25" customWidth="1"/>
    <col min="15238" max="15238" width="4.5703125" style="25" customWidth="1"/>
    <col min="15239" max="15239" width="4.42578125" style="25" customWidth="1"/>
    <col min="15240" max="15262" width="4.140625" style="25" customWidth="1"/>
    <col min="15263" max="15263" width="9.140625" style="25" customWidth="1"/>
    <col min="15264" max="15264" width="10" style="25" customWidth="1"/>
    <col min="15265" max="15265" width="8.7109375" style="25" customWidth="1"/>
    <col min="15266" max="15266" width="7.7109375" style="25" customWidth="1"/>
    <col min="15267" max="15267" width="8.85546875" style="25" customWidth="1"/>
    <col min="15268" max="15268" width="10" style="25" customWidth="1"/>
    <col min="15269" max="15269" width="9.5703125" style="25" customWidth="1"/>
    <col min="15270" max="15270" width="8" style="25" customWidth="1"/>
    <col min="15271" max="15271" width="5.42578125" style="25" customWidth="1"/>
    <col min="15272" max="15274" width="4.140625" style="25" customWidth="1"/>
    <col min="15275" max="15275" width="6.140625" style="25" customWidth="1"/>
    <col min="15276" max="15276" width="7.140625" style="25" customWidth="1"/>
    <col min="15277" max="15277" width="6.7109375" style="25" customWidth="1"/>
    <col min="15278" max="15282" width="7.7109375" style="25" customWidth="1"/>
    <col min="15283" max="15306" width="6.140625" style="25" customWidth="1"/>
    <col min="15307" max="15309" width="4.140625" style="25" customWidth="1"/>
    <col min="15310" max="15350" width="3.140625" style="25"/>
    <col min="15351" max="15352" width="4.5703125" style="25" customWidth="1"/>
    <col min="15353" max="15353" width="27.140625" style="25" customWidth="1"/>
    <col min="15354" max="15367" width="4.140625" style="25" customWidth="1"/>
    <col min="15368" max="15368" width="6.42578125" style="25" customWidth="1"/>
    <col min="15369" max="15377" width="4.140625" style="25" customWidth="1"/>
    <col min="15378" max="15378" width="5.5703125" style="25" customWidth="1"/>
    <col min="15379" max="15388" width="4.140625" style="25" customWidth="1"/>
    <col min="15389" max="15389" width="6.7109375" style="25" customWidth="1"/>
    <col min="15390" max="15398" width="4.42578125" style="25" customWidth="1"/>
    <col min="15399" max="15399" width="5.28515625" style="25" customWidth="1"/>
    <col min="15400" max="15405" width="4.42578125" style="25" customWidth="1"/>
    <col min="15406" max="15406" width="4.140625" style="25" customWidth="1"/>
    <col min="15407" max="15407" width="6.140625" style="25" customWidth="1"/>
    <col min="15408" max="15423" width="4.140625" style="25" customWidth="1"/>
    <col min="15424" max="15424" width="3.7109375" style="25" customWidth="1"/>
    <col min="15425" max="15425" width="4.140625" style="25" customWidth="1"/>
    <col min="15426" max="15435" width="3.7109375" style="25" customWidth="1"/>
    <col min="15436" max="15436" width="3.5703125" style="25" customWidth="1"/>
    <col min="15437" max="15447" width="3.7109375" style="25" customWidth="1"/>
    <col min="15448" max="15448" width="4.140625" style="25" customWidth="1"/>
    <col min="15449" max="15463" width="3.7109375" style="25" customWidth="1"/>
    <col min="15464" max="15464" width="4.42578125" style="25" customWidth="1"/>
    <col min="15465" max="15465" width="6.140625" style="25" customWidth="1"/>
    <col min="15466" max="15474" width="4.140625" style="25" customWidth="1"/>
    <col min="15475" max="15475" width="5.42578125" style="25" customWidth="1"/>
    <col min="15476" max="15479" width="4.140625" style="25" customWidth="1"/>
    <col min="15480" max="15480" width="3.42578125" style="25" customWidth="1"/>
    <col min="15481" max="15481" width="3.85546875" style="25" customWidth="1"/>
    <col min="15482" max="15482" width="4.140625" style="25" customWidth="1"/>
    <col min="15483" max="15486" width="5.140625" style="25" customWidth="1"/>
    <col min="15487" max="15488" width="4.140625" style="25" customWidth="1"/>
    <col min="15489" max="15489" width="4.7109375" style="25" customWidth="1"/>
    <col min="15490" max="15490" width="4.42578125" style="25" customWidth="1"/>
    <col min="15491" max="15491" width="4.28515625" style="25" customWidth="1"/>
    <col min="15492" max="15492" width="4.42578125" style="25" customWidth="1"/>
    <col min="15493" max="15493" width="4.7109375" style="25" customWidth="1"/>
    <col min="15494" max="15494" width="4.5703125" style="25" customWidth="1"/>
    <col min="15495" max="15495" width="4.42578125" style="25" customWidth="1"/>
    <col min="15496" max="15518" width="4.140625" style="25" customWidth="1"/>
    <col min="15519" max="15519" width="9.140625" style="25" customWidth="1"/>
    <col min="15520" max="15520" width="10" style="25" customWidth="1"/>
    <col min="15521" max="15521" width="8.7109375" style="25" customWidth="1"/>
    <col min="15522" max="15522" width="7.7109375" style="25" customWidth="1"/>
    <col min="15523" max="15523" width="8.85546875" style="25" customWidth="1"/>
    <col min="15524" max="15524" width="10" style="25" customWidth="1"/>
    <col min="15525" max="15525" width="9.5703125" style="25" customWidth="1"/>
    <col min="15526" max="15526" width="8" style="25" customWidth="1"/>
    <col min="15527" max="15527" width="5.42578125" style="25" customWidth="1"/>
    <col min="15528" max="15530" width="4.140625" style="25" customWidth="1"/>
    <col min="15531" max="15531" width="6.140625" style="25" customWidth="1"/>
    <col min="15532" max="15532" width="7.140625" style="25" customWidth="1"/>
    <col min="15533" max="15533" width="6.7109375" style="25" customWidth="1"/>
    <col min="15534" max="15538" width="7.7109375" style="25" customWidth="1"/>
    <col min="15539" max="15562" width="6.140625" style="25" customWidth="1"/>
    <col min="15563" max="15565" width="4.140625" style="25" customWidth="1"/>
    <col min="15566" max="15606" width="3.140625" style="25"/>
    <col min="15607" max="15608" width="4.5703125" style="25" customWidth="1"/>
    <col min="15609" max="15609" width="27.140625" style="25" customWidth="1"/>
    <col min="15610" max="15623" width="4.140625" style="25" customWidth="1"/>
    <col min="15624" max="15624" width="6.42578125" style="25" customWidth="1"/>
    <col min="15625" max="15633" width="4.140625" style="25" customWidth="1"/>
    <col min="15634" max="15634" width="5.5703125" style="25" customWidth="1"/>
    <col min="15635" max="15644" width="4.140625" style="25" customWidth="1"/>
    <col min="15645" max="15645" width="6.7109375" style="25" customWidth="1"/>
    <col min="15646" max="15654" width="4.42578125" style="25" customWidth="1"/>
    <col min="15655" max="15655" width="5.28515625" style="25" customWidth="1"/>
    <col min="15656" max="15661" width="4.42578125" style="25" customWidth="1"/>
    <col min="15662" max="15662" width="4.140625" style="25" customWidth="1"/>
    <col min="15663" max="15663" width="6.140625" style="25" customWidth="1"/>
    <col min="15664" max="15679" width="4.140625" style="25" customWidth="1"/>
    <col min="15680" max="15680" width="3.7109375" style="25" customWidth="1"/>
    <col min="15681" max="15681" width="4.140625" style="25" customWidth="1"/>
    <col min="15682" max="15691" width="3.7109375" style="25" customWidth="1"/>
    <col min="15692" max="15692" width="3.5703125" style="25" customWidth="1"/>
    <col min="15693" max="15703" width="3.7109375" style="25" customWidth="1"/>
    <col min="15704" max="15704" width="4.140625" style="25" customWidth="1"/>
    <col min="15705" max="15719" width="3.7109375" style="25" customWidth="1"/>
    <col min="15720" max="15720" width="4.42578125" style="25" customWidth="1"/>
    <col min="15721" max="15721" width="6.140625" style="25" customWidth="1"/>
    <col min="15722" max="15730" width="4.140625" style="25" customWidth="1"/>
    <col min="15731" max="15731" width="5.42578125" style="25" customWidth="1"/>
    <col min="15732" max="15735" width="4.140625" style="25" customWidth="1"/>
    <col min="15736" max="15736" width="3.42578125" style="25" customWidth="1"/>
    <col min="15737" max="15737" width="3.85546875" style="25" customWidth="1"/>
    <col min="15738" max="15738" width="4.140625" style="25" customWidth="1"/>
    <col min="15739" max="15742" width="5.140625" style="25" customWidth="1"/>
    <col min="15743" max="15744" width="4.140625" style="25" customWidth="1"/>
    <col min="15745" max="15745" width="4.7109375" style="25" customWidth="1"/>
    <col min="15746" max="15746" width="4.42578125" style="25" customWidth="1"/>
    <col min="15747" max="15747" width="4.28515625" style="25" customWidth="1"/>
    <col min="15748" max="15748" width="4.42578125" style="25" customWidth="1"/>
    <col min="15749" max="15749" width="4.7109375" style="25" customWidth="1"/>
    <col min="15750" max="15750" width="4.5703125" style="25" customWidth="1"/>
    <col min="15751" max="15751" width="4.42578125" style="25" customWidth="1"/>
    <col min="15752" max="15774" width="4.140625" style="25" customWidth="1"/>
    <col min="15775" max="15775" width="9.140625" style="25" customWidth="1"/>
    <col min="15776" max="15776" width="10" style="25" customWidth="1"/>
    <col min="15777" max="15777" width="8.7109375" style="25" customWidth="1"/>
    <col min="15778" max="15778" width="7.7109375" style="25" customWidth="1"/>
    <col min="15779" max="15779" width="8.85546875" style="25" customWidth="1"/>
    <col min="15780" max="15780" width="10" style="25" customWidth="1"/>
    <col min="15781" max="15781" width="9.5703125" style="25" customWidth="1"/>
    <col min="15782" max="15782" width="8" style="25" customWidth="1"/>
    <col min="15783" max="15783" width="5.42578125" style="25" customWidth="1"/>
    <col min="15784" max="15786" width="4.140625" style="25" customWidth="1"/>
    <col min="15787" max="15787" width="6.140625" style="25" customWidth="1"/>
    <col min="15788" max="15788" width="7.140625" style="25" customWidth="1"/>
    <col min="15789" max="15789" width="6.7109375" style="25" customWidth="1"/>
    <col min="15790" max="15794" width="7.7109375" style="25" customWidth="1"/>
    <col min="15795" max="15818" width="6.140625" style="25" customWidth="1"/>
    <col min="15819" max="15821" width="4.140625" style="25" customWidth="1"/>
    <col min="15822" max="15862" width="3.140625" style="25"/>
    <col min="15863" max="15864" width="4.5703125" style="25" customWidth="1"/>
    <col min="15865" max="15865" width="27.140625" style="25" customWidth="1"/>
    <col min="15866" max="15879" width="4.140625" style="25" customWidth="1"/>
    <col min="15880" max="15880" width="6.42578125" style="25" customWidth="1"/>
    <col min="15881" max="15889" width="4.140625" style="25" customWidth="1"/>
    <col min="15890" max="15890" width="5.5703125" style="25" customWidth="1"/>
    <col min="15891" max="15900" width="4.140625" style="25" customWidth="1"/>
    <col min="15901" max="15901" width="6.7109375" style="25" customWidth="1"/>
    <col min="15902" max="15910" width="4.42578125" style="25" customWidth="1"/>
    <col min="15911" max="15911" width="5.28515625" style="25" customWidth="1"/>
    <col min="15912" max="15917" width="4.42578125" style="25" customWidth="1"/>
    <col min="15918" max="15918" width="4.140625" style="25" customWidth="1"/>
    <col min="15919" max="15919" width="6.140625" style="25" customWidth="1"/>
    <col min="15920" max="15935" width="4.140625" style="25" customWidth="1"/>
    <col min="15936" max="15936" width="3.7109375" style="25" customWidth="1"/>
    <col min="15937" max="15937" width="4.140625" style="25" customWidth="1"/>
    <col min="15938" max="15947" width="3.7109375" style="25" customWidth="1"/>
    <col min="15948" max="15948" width="3.5703125" style="25" customWidth="1"/>
    <col min="15949" max="15959" width="3.7109375" style="25" customWidth="1"/>
    <col min="15960" max="15960" width="4.140625" style="25" customWidth="1"/>
    <col min="15961" max="15975" width="3.7109375" style="25" customWidth="1"/>
    <col min="15976" max="15976" width="4.42578125" style="25" customWidth="1"/>
    <col min="15977" max="15977" width="6.140625" style="25" customWidth="1"/>
    <col min="15978" max="15986" width="4.140625" style="25" customWidth="1"/>
    <col min="15987" max="15987" width="5.42578125" style="25" customWidth="1"/>
    <col min="15988" max="15991" width="4.140625" style="25" customWidth="1"/>
    <col min="15992" max="15992" width="3.42578125" style="25" customWidth="1"/>
    <col min="15993" max="15993" width="3.85546875" style="25" customWidth="1"/>
    <col min="15994" max="15994" width="4.140625" style="25" customWidth="1"/>
    <col min="15995" max="15998" width="5.140625" style="25" customWidth="1"/>
    <col min="15999" max="16000" width="4.140625" style="25" customWidth="1"/>
    <col min="16001" max="16001" width="4.7109375" style="25" customWidth="1"/>
    <col min="16002" max="16002" width="4.42578125" style="25" customWidth="1"/>
    <col min="16003" max="16003" width="4.28515625" style="25" customWidth="1"/>
    <col min="16004" max="16004" width="4.42578125" style="25" customWidth="1"/>
    <col min="16005" max="16005" width="4.7109375" style="25" customWidth="1"/>
    <col min="16006" max="16006" width="4.5703125" style="25" customWidth="1"/>
    <col min="16007" max="16007" width="4.42578125" style="25" customWidth="1"/>
    <col min="16008" max="16030" width="4.140625" style="25" customWidth="1"/>
    <col min="16031" max="16031" width="9.140625" style="25" customWidth="1"/>
    <col min="16032" max="16032" width="10" style="25" customWidth="1"/>
    <col min="16033" max="16033" width="8.7109375" style="25" customWidth="1"/>
    <col min="16034" max="16034" width="7.7109375" style="25" customWidth="1"/>
    <col min="16035" max="16035" width="8.85546875" style="25" customWidth="1"/>
    <col min="16036" max="16036" width="10" style="25" customWidth="1"/>
    <col min="16037" max="16037" width="9.5703125" style="25" customWidth="1"/>
    <col min="16038" max="16038" width="8" style="25" customWidth="1"/>
    <col min="16039" max="16039" width="5.42578125" style="25" customWidth="1"/>
    <col min="16040" max="16042" width="4.140625" style="25" customWidth="1"/>
    <col min="16043" max="16043" width="6.140625" style="25" customWidth="1"/>
    <col min="16044" max="16044" width="7.140625" style="25" customWidth="1"/>
    <col min="16045" max="16045" width="6.7109375" style="25" customWidth="1"/>
    <col min="16046" max="16050" width="7.7109375" style="25" customWidth="1"/>
    <col min="16051" max="16074" width="6.140625" style="25" customWidth="1"/>
    <col min="16075" max="16077" width="4.140625" style="25" customWidth="1"/>
    <col min="16078" max="16118" width="3.140625" style="25"/>
    <col min="16119" max="16120" width="4.5703125" style="25" customWidth="1"/>
    <col min="16121" max="16121" width="27.140625" style="25" customWidth="1"/>
    <col min="16122" max="16135" width="4.140625" style="25" customWidth="1"/>
    <col min="16136" max="16136" width="6.42578125" style="25" customWidth="1"/>
    <col min="16137" max="16145" width="4.140625" style="25" customWidth="1"/>
    <col min="16146" max="16146" width="5.5703125" style="25" customWidth="1"/>
    <col min="16147" max="16156" width="4.140625" style="25" customWidth="1"/>
    <col min="16157" max="16157" width="6.7109375" style="25" customWidth="1"/>
    <col min="16158" max="16166" width="4.42578125" style="25" customWidth="1"/>
    <col min="16167" max="16167" width="5.28515625" style="25" customWidth="1"/>
    <col min="16168" max="16173" width="4.42578125" style="25" customWidth="1"/>
    <col min="16174" max="16174" width="4.140625" style="25" customWidth="1"/>
    <col min="16175" max="16175" width="6.140625" style="25" customWidth="1"/>
    <col min="16176" max="16191" width="4.140625" style="25" customWidth="1"/>
    <col min="16192" max="16192" width="3.7109375" style="25" customWidth="1"/>
    <col min="16193" max="16193" width="4.140625" style="25" customWidth="1"/>
    <col min="16194" max="16203" width="3.7109375" style="25" customWidth="1"/>
    <col min="16204" max="16204" width="3.5703125" style="25" customWidth="1"/>
    <col min="16205" max="16215" width="3.7109375" style="25" customWidth="1"/>
    <col min="16216" max="16216" width="4.140625" style="25" customWidth="1"/>
    <col min="16217" max="16231" width="3.7109375" style="25" customWidth="1"/>
    <col min="16232" max="16232" width="4.42578125" style="25" customWidth="1"/>
    <col min="16233" max="16233" width="6.140625" style="25" customWidth="1"/>
    <col min="16234" max="16242" width="4.140625" style="25" customWidth="1"/>
    <col min="16243" max="16243" width="5.42578125" style="25" customWidth="1"/>
    <col min="16244" max="16247" width="4.140625" style="25" customWidth="1"/>
    <col min="16248" max="16248" width="3.42578125" style="25" customWidth="1"/>
    <col min="16249" max="16249" width="3.85546875" style="25" customWidth="1"/>
    <col min="16250" max="16250" width="4.140625" style="25" customWidth="1"/>
    <col min="16251" max="16254" width="5.140625" style="25" customWidth="1"/>
    <col min="16255" max="16256" width="4.140625" style="25" customWidth="1"/>
    <col min="16257" max="16257" width="4.7109375" style="25" customWidth="1"/>
    <col min="16258" max="16258" width="4.42578125" style="25" customWidth="1"/>
    <col min="16259" max="16259" width="4.28515625" style="25" customWidth="1"/>
    <col min="16260" max="16260" width="4.42578125" style="25" customWidth="1"/>
    <col min="16261" max="16261" width="4.7109375" style="25" customWidth="1"/>
    <col min="16262" max="16262" width="4.5703125" style="25" customWidth="1"/>
    <col min="16263" max="16263" width="4.42578125" style="25" customWidth="1"/>
    <col min="16264" max="16286" width="4.140625" style="25" customWidth="1"/>
    <col min="16287" max="16287" width="9.140625" style="25" customWidth="1"/>
    <col min="16288" max="16288" width="10" style="25" customWidth="1"/>
    <col min="16289" max="16289" width="8.7109375" style="25" customWidth="1"/>
    <col min="16290" max="16290" width="7.7109375" style="25" customWidth="1"/>
    <col min="16291" max="16291" width="8.85546875" style="25" customWidth="1"/>
    <col min="16292" max="16292" width="10" style="25" customWidth="1"/>
    <col min="16293" max="16293" width="9.5703125" style="25" customWidth="1"/>
    <col min="16294" max="16294" width="8" style="25" customWidth="1"/>
    <col min="16295" max="16295" width="5.42578125" style="25" customWidth="1"/>
    <col min="16296" max="16298" width="4.140625" style="25" customWidth="1"/>
    <col min="16299" max="16299" width="6.140625" style="25" customWidth="1"/>
    <col min="16300" max="16300" width="7.140625" style="25" customWidth="1"/>
    <col min="16301" max="16301" width="6.7109375" style="25" customWidth="1"/>
    <col min="16302" max="16306" width="7.7109375" style="25" customWidth="1"/>
    <col min="16307" max="16330" width="6.140625" style="25" customWidth="1"/>
    <col min="16331" max="16333" width="4.140625" style="25" customWidth="1"/>
    <col min="16334" max="16384" width="3.140625" style="25"/>
  </cols>
  <sheetData>
    <row r="1" spans="1:205" s="1" customFormat="1" ht="12" customHeight="1">
      <c r="B1" s="2"/>
      <c r="C1" s="3"/>
      <c r="D1" s="4" t="s">
        <v>1</v>
      </c>
      <c r="E1" s="4"/>
      <c r="F1" s="4"/>
      <c r="H1" s="160" t="s">
        <v>2</v>
      </c>
      <c r="I1" s="160"/>
      <c r="J1" s="160"/>
      <c r="K1" s="160"/>
      <c r="L1" s="160"/>
      <c r="M1" s="160"/>
      <c r="N1" s="160"/>
      <c r="O1" s="160"/>
      <c r="P1" s="160"/>
      <c r="Q1" s="160"/>
      <c r="R1" s="46" t="s">
        <v>3</v>
      </c>
      <c r="S1" s="56"/>
      <c r="T1" s="157" t="s">
        <v>4</v>
      </c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57"/>
      <c r="DY1" s="157"/>
      <c r="DZ1" s="157"/>
      <c r="EA1" s="157"/>
      <c r="EB1" s="157"/>
      <c r="EC1" s="157"/>
      <c r="ED1" s="157"/>
      <c r="EE1" s="157"/>
      <c r="EF1" s="157"/>
      <c r="EG1" s="157"/>
      <c r="EH1" s="157"/>
      <c r="EI1" s="157"/>
      <c r="EJ1" s="157"/>
      <c r="EK1" s="157"/>
      <c r="EL1" s="157"/>
      <c r="EM1" s="157"/>
      <c r="EN1" s="157"/>
      <c r="EO1" s="157"/>
      <c r="EP1" s="157"/>
      <c r="EQ1" s="157"/>
      <c r="ER1" s="157"/>
      <c r="ES1" s="157"/>
      <c r="ET1" s="157"/>
      <c r="EU1" s="157"/>
      <c r="EV1" s="157"/>
      <c r="EW1" s="157"/>
      <c r="EX1" s="157"/>
      <c r="EY1" s="157"/>
      <c r="EZ1" s="157"/>
      <c r="FA1" s="157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157"/>
      <c r="GE1" s="157"/>
      <c r="GF1" s="157"/>
      <c r="GG1" s="157"/>
      <c r="GH1" s="157"/>
      <c r="GI1" s="157"/>
      <c r="GJ1" s="157"/>
      <c r="GK1" s="157"/>
      <c r="GL1" s="157"/>
      <c r="GM1" s="157"/>
      <c r="GN1" s="157"/>
      <c r="GO1" s="157"/>
      <c r="GP1" s="157"/>
      <c r="GQ1" s="157"/>
      <c r="GR1" s="157"/>
      <c r="GS1" s="157"/>
      <c r="GT1" s="157"/>
      <c r="GU1" s="157"/>
      <c r="GV1" s="157"/>
      <c r="GW1" s="157"/>
    </row>
    <row r="2" spans="1:205" s="1" customFormat="1" ht="12.75" customHeight="1">
      <c r="B2" s="2"/>
      <c r="C2" s="5"/>
      <c r="D2" s="158" t="s">
        <v>5</v>
      </c>
      <c r="E2" s="158"/>
      <c r="F2" s="158"/>
      <c r="G2" s="158"/>
      <c r="H2" s="158"/>
      <c r="I2" s="158"/>
      <c r="J2" s="158"/>
      <c r="K2" s="158"/>
      <c r="L2" s="158" t="s">
        <v>6</v>
      </c>
      <c r="M2" s="158"/>
      <c r="N2" s="158"/>
      <c r="O2" s="158"/>
      <c r="P2" s="158"/>
      <c r="Q2" s="158"/>
      <c r="R2" s="159" t="s">
        <v>7</v>
      </c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59"/>
      <c r="DT2" s="159"/>
      <c r="DU2" s="159"/>
      <c r="DV2" s="159"/>
      <c r="DW2" s="159"/>
      <c r="DX2" s="159"/>
      <c r="DY2" s="159"/>
      <c r="DZ2" s="159"/>
      <c r="EA2" s="159"/>
      <c r="EB2" s="159"/>
      <c r="EC2" s="159"/>
      <c r="ED2" s="159"/>
      <c r="EE2" s="159"/>
      <c r="EF2" s="159"/>
      <c r="EG2" s="159"/>
      <c r="EH2" s="159"/>
      <c r="EI2" s="159"/>
      <c r="EJ2" s="159"/>
      <c r="EK2" s="159"/>
      <c r="EL2" s="159"/>
      <c r="EM2" s="159"/>
      <c r="EN2" s="159"/>
      <c r="EO2" s="159"/>
      <c r="EP2" s="159"/>
      <c r="EQ2" s="159"/>
      <c r="ER2" s="159"/>
      <c r="ES2" s="159"/>
      <c r="ET2" s="159"/>
      <c r="EU2" s="159"/>
      <c r="EV2" s="159"/>
      <c r="EW2" s="159"/>
      <c r="EX2" s="159"/>
      <c r="EY2" s="159"/>
      <c r="EZ2" s="159"/>
      <c r="FA2" s="159"/>
      <c r="FB2" s="159"/>
      <c r="FC2" s="159"/>
      <c r="FD2" s="75"/>
      <c r="FE2" s="75"/>
      <c r="FF2" s="159" t="s">
        <v>8</v>
      </c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9"/>
      <c r="GL2" s="159"/>
      <c r="GM2" s="159"/>
      <c r="GN2" s="159"/>
      <c r="GO2" s="159"/>
      <c r="GP2" s="158" t="s">
        <v>99</v>
      </c>
      <c r="GQ2" s="158"/>
      <c r="GR2" s="158"/>
      <c r="GS2" s="158"/>
      <c r="GT2" s="158" t="s">
        <v>100</v>
      </c>
      <c r="GU2" s="158"/>
      <c r="GV2" s="158"/>
      <c r="GW2" s="158"/>
    </row>
    <row r="3" spans="1:205" s="1" customFormat="1" ht="32.25" customHeight="1">
      <c r="A3" s="154" t="s">
        <v>9</v>
      </c>
      <c r="B3" s="154" t="s">
        <v>0</v>
      </c>
      <c r="C3" s="154" t="s">
        <v>10</v>
      </c>
      <c r="D3" s="154" t="s">
        <v>11</v>
      </c>
      <c r="E3" s="154" t="s">
        <v>12</v>
      </c>
      <c r="F3" s="154"/>
      <c r="G3" s="154"/>
      <c r="H3" s="154" t="s">
        <v>13</v>
      </c>
      <c r="I3" s="154"/>
      <c r="J3" s="154"/>
      <c r="K3" s="154"/>
      <c r="L3" s="154" t="s">
        <v>93</v>
      </c>
      <c r="M3" s="154" t="s">
        <v>14</v>
      </c>
      <c r="N3" s="154" t="s">
        <v>15</v>
      </c>
      <c r="O3" s="154" t="s">
        <v>16</v>
      </c>
      <c r="P3" s="154" t="s">
        <v>17</v>
      </c>
      <c r="Q3" s="154" t="s">
        <v>94</v>
      </c>
      <c r="R3" s="154" t="s">
        <v>18</v>
      </c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6" t="s">
        <v>19</v>
      </c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 t="s">
        <v>20</v>
      </c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 t="s">
        <v>98</v>
      </c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4" t="s">
        <v>21</v>
      </c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 t="s">
        <v>22</v>
      </c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 t="s">
        <v>23</v>
      </c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5"/>
      <c r="FE3" s="5"/>
      <c r="FF3" s="155" t="s">
        <v>24</v>
      </c>
      <c r="FG3" s="155"/>
      <c r="FH3" s="155"/>
      <c r="FI3" s="155"/>
      <c r="FJ3" s="154" t="s">
        <v>218</v>
      </c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 t="s">
        <v>24</v>
      </c>
      <c r="GQ3" s="154"/>
      <c r="GR3" s="154" t="s">
        <v>25</v>
      </c>
      <c r="GS3" s="154"/>
      <c r="GT3" s="154" t="s">
        <v>26</v>
      </c>
      <c r="GU3" s="154"/>
      <c r="GV3" s="154"/>
      <c r="GW3" s="154"/>
    </row>
    <row r="4" spans="1:205" s="2" customFormat="1" ht="54" customHeight="1">
      <c r="A4" s="154"/>
      <c r="B4" s="154"/>
      <c r="C4" s="154"/>
      <c r="D4" s="154"/>
      <c r="E4" s="7" t="s">
        <v>27</v>
      </c>
      <c r="F4" s="5" t="s">
        <v>28</v>
      </c>
      <c r="G4" s="5" t="s">
        <v>29</v>
      </c>
      <c r="H4" s="5" t="s">
        <v>30</v>
      </c>
      <c r="I4" s="8" t="s">
        <v>31</v>
      </c>
      <c r="J4" s="9" t="s">
        <v>32</v>
      </c>
      <c r="K4" s="9" t="s">
        <v>33</v>
      </c>
      <c r="L4" s="154"/>
      <c r="M4" s="154"/>
      <c r="N4" s="154"/>
      <c r="O4" s="154"/>
      <c r="P4" s="154"/>
      <c r="Q4" s="154"/>
      <c r="R4" s="47" t="s">
        <v>95</v>
      </c>
      <c r="S4" s="57" t="s">
        <v>34</v>
      </c>
      <c r="T4" s="10" t="s">
        <v>35</v>
      </c>
      <c r="U4" s="10" t="s">
        <v>36</v>
      </c>
      <c r="V4" s="10" t="s">
        <v>37</v>
      </c>
      <c r="W4" s="10" t="s">
        <v>38</v>
      </c>
      <c r="X4" s="10" t="s">
        <v>39</v>
      </c>
      <c r="Y4" s="10" t="s">
        <v>40</v>
      </c>
      <c r="Z4" s="10" t="s">
        <v>41</v>
      </c>
      <c r="AA4" s="10" t="s">
        <v>42</v>
      </c>
      <c r="AB4" s="57" t="s">
        <v>43</v>
      </c>
      <c r="AC4" s="57" t="s">
        <v>44</v>
      </c>
      <c r="AD4" s="10" t="s">
        <v>45</v>
      </c>
      <c r="AE4" s="10" t="s">
        <v>46</v>
      </c>
      <c r="AF4" s="57" t="s">
        <v>47</v>
      </c>
      <c r="AG4" s="57" t="s">
        <v>48</v>
      </c>
      <c r="AH4" s="57" t="s">
        <v>49</v>
      </c>
      <c r="AI4" s="57" t="s">
        <v>50</v>
      </c>
      <c r="AJ4" s="67" t="s">
        <v>96</v>
      </c>
      <c r="AK4" s="10" t="s">
        <v>97</v>
      </c>
      <c r="AL4" s="10" t="s">
        <v>51</v>
      </c>
      <c r="AM4" s="10" t="s">
        <v>52</v>
      </c>
      <c r="AN4" s="10" t="s">
        <v>53</v>
      </c>
      <c r="AO4" s="47" t="s">
        <v>95</v>
      </c>
      <c r="AP4" s="57" t="s">
        <v>34</v>
      </c>
      <c r="AQ4" s="10" t="s">
        <v>35</v>
      </c>
      <c r="AR4" s="10" t="s">
        <v>36</v>
      </c>
      <c r="AS4" s="10" t="s">
        <v>37</v>
      </c>
      <c r="AT4" s="10" t="s">
        <v>38</v>
      </c>
      <c r="AU4" s="10" t="s">
        <v>39</v>
      </c>
      <c r="AV4" s="10" t="s">
        <v>40</v>
      </c>
      <c r="AW4" s="10" t="s">
        <v>41</v>
      </c>
      <c r="AX4" s="10" t="s">
        <v>42</v>
      </c>
      <c r="AY4" s="57" t="s">
        <v>43</v>
      </c>
      <c r="AZ4" s="57" t="s">
        <v>44</v>
      </c>
      <c r="BA4" s="10" t="s">
        <v>45</v>
      </c>
      <c r="BB4" s="10" t="s">
        <v>46</v>
      </c>
      <c r="BC4" s="57" t="s">
        <v>47</v>
      </c>
      <c r="BD4" s="57" t="s">
        <v>49</v>
      </c>
      <c r="BE4" s="57" t="s">
        <v>50</v>
      </c>
      <c r="BF4" s="67" t="s">
        <v>96</v>
      </c>
      <c r="BG4" s="10" t="s">
        <v>97</v>
      </c>
      <c r="BH4" s="47" t="s">
        <v>95</v>
      </c>
      <c r="BI4" s="57" t="s">
        <v>34</v>
      </c>
      <c r="BJ4" s="10" t="s">
        <v>35</v>
      </c>
      <c r="BK4" s="10" t="s">
        <v>36</v>
      </c>
      <c r="BL4" s="10" t="s">
        <v>37</v>
      </c>
      <c r="BM4" s="10" t="s">
        <v>38</v>
      </c>
      <c r="BN4" s="10" t="s">
        <v>39</v>
      </c>
      <c r="BO4" s="10" t="s">
        <v>40</v>
      </c>
      <c r="BP4" s="10" t="s">
        <v>41</v>
      </c>
      <c r="BQ4" s="10" t="s">
        <v>42</v>
      </c>
      <c r="BR4" s="57" t="s">
        <v>43</v>
      </c>
      <c r="BS4" s="57" t="s">
        <v>44</v>
      </c>
      <c r="BT4" s="10" t="s">
        <v>45</v>
      </c>
      <c r="BU4" s="10" t="s">
        <v>46</v>
      </c>
      <c r="BV4" s="57" t="s">
        <v>47</v>
      </c>
      <c r="BW4" s="57" t="s">
        <v>48</v>
      </c>
      <c r="BX4" s="57" t="s">
        <v>49</v>
      </c>
      <c r="BY4" s="57" t="s">
        <v>50</v>
      </c>
      <c r="BZ4" s="67" t="s">
        <v>96</v>
      </c>
      <c r="CA4" s="10" t="s">
        <v>97</v>
      </c>
      <c r="CB4" s="47" t="s">
        <v>95</v>
      </c>
      <c r="CC4" s="57" t="s">
        <v>34</v>
      </c>
      <c r="CD4" s="10" t="s">
        <v>35</v>
      </c>
      <c r="CE4" s="10" t="s">
        <v>36</v>
      </c>
      <c r="CF4" s="10" t="s">
        <v>37</v>
      </c>
      <c r="CG4" s="10" t="s">
        <v>38</v>
      </c>
      <c r="CH4" s="10" t="s">
        <v>39</v>
      </c>
      <c r="CI4" s="10" t="s">
        <v>40</v>
      </c>
      <c r="CJ4" s="10" t="s">
        <v>41</v>
      </c>
      <c r="CK4" s="10" t="s">
        <v>42</v>
      </c>
      <c r="CL4" s="57" t="s">
        <v>43</v>
      </c>
      <c r="CM4" s="57" t="s">
        <v>44</v>
      </c>
      <c r="CN4" s="10" t="s">
        <v>45</v>
      </c>
      <c r="CO4" s="10" t="s">
        <v>46</v>
      </c>
      <c r="CP4" s="57" t="s">
        <v>47</v>
      </c>
      <c r="CQ4" s="57" t="s">
        <v>48</v>
      </c>
      <c r="CR4" s="57" t="s">
        <v>49</v>
      </c>
      <c r="CS4" s="57" t="s">
        <v>50</v>
      </c>
      <c r="CT4" s="67" t="s">
        <v>96</v>
      </c>
      <c r="CU4" s="10" t="s">
        <v>97</v>
      </c>
      <c r="CV4" s="47" t="s">
        <v>95</v>
      </c>
      <c r="CW4" s="57" t="s">
        <v>34</v>
      </c>
      <c r="CX4" s="10" t="s">
        <v>35</v>
      </c>
      <c r="CY4" s="10" t="s">
        <v>36</v>
      </c>
      <c r="CZ4" s="10" t="s">
        <v>37</v>
      </c>
      <c r="DA4" s="10" t="s">
        <v>38</v>
      </c>
      <c r="DB4" s="10" t="s">
        <v>39</v>
      </c>
      <c r="DC4" s="10" t="s">
        <v>40</v>
      </c>
      <c r="DD4" s="10" t="s">
        <v>41</v>
      </c>
      <c r="DE4" s="10" t="s">
        <v>42</v>
      </c>
      <c r="DF4" s="57" t="s">
        <v>43</v>
      </c>
      <c r="DG4" s="57" t="s">
        <v>44</v>
      </c>
      <c r="DH4" s="10" t="s">
        <v>45</v>
      </c>
      <c r="DI4" s="10" t="s">
        <v>46</v>
      </c>
      <c r="DJ4" s="57" t="s">
        <v>47</v>
      </c>
      <c r="DK4" s="57" t="s">
        <v>48</v>
      </c>
      <c r="DL4" s="57" t="s">
        <v>49</v>
      </c>
      <c r="DM4" s="57" t="s">
        <v>50</v>
      </c>
      <c r="DN4" s="67" t="s">
        <v>96</v>
      </c>
      <c r="DO4" s="10" t="s">
        <v>97</v>
      </c>
      <c r="DP4" s="10" t="s">
        <v>51</v>
      </c>
      <c r="DQ4" s="10" t="s">
        <v>52</v>
      </c>
      <c r="DR4" s="10" t="s">
        <v>53</v>
      </c>
      <c r="DS4" s="47" t="s">
        <v>95</v>
      </c>
      <c r="DT4" s="57" t="s">
        <v>34</v>
      </c>
      <c r="DU4" s="10" t="s">
        <v>35</v>
      </c>
      <c r="DV4" s="10" t="s">
        <v>36</v>
      </c>
      <c r="DW4" s="10" t="s">
        <v>37</v>
      </c>
      <c r="DX4" s="10" t="s">
        <v>38</v>
      </c>
      <c r="DY4" s="10" t="s">
        <v>39</v>
      </c>
      <c r="DZ4" s="10" t="s">
        <v>40</v>
      </c>
      <c r="EA4" s="10" t="s">
        <v>41</v>
      </c>
      <c r="EB4" s="10" t="s">
        <v>42</v>
      </c>
      <c r="EC4" s="57" t="s">
        <v>43</v>
      </c>
      <c r="ED4" s="57" t="s">
        <v>44</v>
      </c>
      <c r="EE4" s="10" t="s">
        <v>45</v>
      </c>
      <c r="EF4" s="10" t="s">
        <v>46</v>
      </c>
      <c r="EG4" s="57" t="s">
        <v>47</v>
      </c>
      <c r="EH4" s="57" t="s">
        <v>49</v>
      </c>
      <c r="EI4" s="57" t="s">
        <v>50</v>
      </c>
      <c r="EJ4" s="67" t="s">
        <v>96</v>
      </c>
      <c r="EK4" s="10" t="s">
        <v>97</v>
      </c>
      <c r="EL4" s="47" t="s">
        <v>95</v>
      </c>
      <c r="EM4" s="57" t="s">
        <v>34</v>
      </c>
      <c r="EN4" s="10" t="s">
        <v>35</v>
      </c>
      <c r="EO4" s="10" t="s">
        <v>36</v>
      </c>
      <c r="EP4" s="10" t="s">
        <v>37</v>
      </c>
      <c r="EQ4" s="10" t="s">
        <v>38</v>
      </c>
      <c r="ER4" s="10" t="s">
        <v>39</v>
      </c>
      <c r="ES4" s="10" t="s">
        <v>40</v>
      </c>
      <c r="ET4" s="10" t="s">
        <v>41</v>
      </c>
      <c r="EU4" s="10" t="s">
        <v>42</v>
      </c>
      <c r="EV4" s="57" t="s">
        <v>43</v>
      </c>
      <c r="EW4" s="57" t="s">
        <v>44</v>
      </c>
      <c r="EX4" s="10" t="s">
        <v>45</v>
      </c>
      <c r="EY4" s="10" t="s">
        <v>46</v>
      </c>
      <c r="EZ4" s="57" t="s">
        <v>47</v>
      </c>
      <c r="FA4" s="57" t="s">
        <v>48</v>
      </c>
      <c r="FB4" s="57" t="s">
        <v>49</v>
      </c>
      <c r="FC4" s="57" t="s">
        <v>50</v>
      </c>
      <c r="FD4" s="67" t="s">
        <v>96</v>
      </c>
      <c r="FE4" s="10" t="s">
        <v>97</v>
      </c>
      <c r="FF4" s="80" t="s">
        <v>54</v>
      </c>
      <c r="FG4" s="77" t="s">
        <v>55</v>
      </c>
      <c r="FH4" s="77" t="s">
        <v>56</v>
      </c>
      <c r="FI4" s="77" t="s">
        <v>55</v>
      </c>
      <c r="FJ4" s="154">
        <v>0</v>
      </c>
      <c r="FK4" s="154"/>
      <c r="FL4" s="154"/>
      <c r="FM4" s="154"/>
      <c r="FN4" s="154">
        <v>1</v>
      </c>
      <c r="FO4" s="154"/>
      <c r="FP4" s="154"/>
      <c r="FQ4" s="154"/>
      <c r="FR4" s="154">
        <v>2</v>
      </c>
      <c r="FS4" s="154"/>
      <c r="FT4" s="154"/>
      <c r="FU4" s="154"/>
      <c r="FV4" s="154">
        <v>3</v>
      </c>
      <c r="FW4" s="154"/>
      <c r="FX4" s="154"/>
      <c r="FY4" s="154"/>
      <c r="FZ4" s="154">
        <v>4</v>
      </c>
      <c r="GA4" s="154"/>
      <c r="GB4" s="154"/>
      <c r="GC4" s="154"/>
      <c r="GD4" s="154">
        <v>5</v>
      </c>
      <c r="GE4" s="154"/>
      <c r="GF4" s="154"/>
      <c r="GG4" s="154"/>
      <c r="GH4" s="154">
        <v>6</v>
      </c>
      <c r="GI4" s="154"/>
      <c r="GJ4" s="154"/>
      <c r="GK4" s="154"/>
      <c r="GL4" s="154" t="s">
        <v>57</v>
      </c>
      <c r="GM4" s="154"/>
      <c r="GN4" s="154"/>
      <c r="GO4" s="154"/>
      <c r="GP4" s="5" t="s">
        <v>58</v>
      </c>
      <c r="GQ4" s="5" t="s">
        <v>59</v>
      </c>
      <c r="GR4" s="5" t="s">
        <v>58</v>
      </c>
      <c r="GS4" s="5" t="s">
        <v>59</v>
      </c>
      <c r="GT4" s="80" t="s">
        <v>24</v>
      </c>
      <c r="GU4" s="5" t="s">
        <v>60</v>
      </c>
      <c r="GV4" s="5" t="s">
        <v>61</v>
      </c>
      <c r="GW4" s="5" t="s">
        <v>62</v>
      </c>
    </row>
    <row r="5" spans="1:205" s="12" customFormat="1" ht="49.5" customHeight="1">
      <c r="A5" s="11"/>
      <c r="B5" s="11"/>
      <c r="C5" s="11" t="s">
        <v>63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</v>
      </c>
      <c r="N5" s="11">
        <v>2</v>
      </c>
      <c r="O5" s="11">
        <v>3</v>
      </c>
      <c r="P5" s="11">
        <v>4</v>
      </c>
      <c r="Q5" s="11">
        <v>5</v>
      </c>
      <c r="R5" s="48">
        <v>1</v>
      </c>
      <c r="S5" s="58">
        <v>2</v>
      </c>
      <c r="T5" s="11">
        <v>3</v>
      </c>
      <c r="U5" s="11">
        <v>4</v>
      </c>
      <c r="V5" s="11">
        <v>5</v>
      </c>
      <c r="W5" s="11">
        <v>6</v>
      </c>
      <c r="X5" s="11">
        <v>7</v>
      </c>
      <c r="Y5" s="11">
        <v>8</v>
      </c>
      <c r="Z5" s="11">
        <v>9</v>
      </c>
      <c r="AA5" s="11">
        <v>10</v>
      </c>
      <c r="AB5" s="58">
        <v>11</v>
      </c>
      <c r="AC5" s="58">
        <v>12</v>
      </c>
      <c r="AD5" s="11">
        <v>13</v>
      </c>
      <c r="AE5" s="11">
        <v>14</v>
      </c>
      <c r="AF5" s="58">
        <v>15</v>
      </c>
      <c r="AG5" s="58">
        <v>16</v>
      </c>
      <c r="AH5" s="58">
        <v>17</v>
      </c>
      <c r="AI5" s="58">
        <v>18</v>
      </c>
      <c r="AJ5" s="11">
        <v>19</v>
      </c>
      <c r="AK5" s="11">
        <v>20</v>
      </c>
      <c r="AL5" s="11">
        <v>21</v>
      </c>
      <c r="AM5" s="11">
        <v>22</v>
      </c>
      <c r="AN5" s="11">
        <v>23</v>
      </c>
      <c r="AO5" s="48">
        <v>1</v>
      </c>
      <c r="AP5" s="58">
        <v>2</v>
      </c>
      <c r="AQ5" s="11">
        <v>3</v>
      </c>
      <c r="AR5" s="11">
        <v>4</v>
      </c>
      <c r="AS5" s="11">
        <v>5</v>
      </c>
      <c r="AT5" s="11">
        <v>6</v>
      </c>
      <c r="AU5" s="11">
        <v>7</v>
      </c>
      <c r="AV5" s="11">
        <v>8</v>
      </c>
      <c r="AW5" s="11">
        <v>9</v>
      </c>
      <c r="AX5" s="11">
        <v>10</v>
      </c>
      <c r="AY5" s="58">
        <v>11</v>
      </c>
      <c r="AZ5" s="58">
        <v>12</v>
      </c>
      <c r="BA5" s="11">
        <v>13</v>
      </c>
      <c r="BB5" s="11">
        <v>14</v>
      </c>
      <c r="BC5" s="58">
        <v>15</v>
      </c>
      <c r="BD5" s="58">
        <v>17</v>
      </c>
      <c r="BE5" s="70">
        <v>18</v>
      </c>
      <c r="BF5" s="12">
        <v>19</v>
      </c>
      <c r="BG5" s="12">
        <v>20</v>
      </c>
      <c r="BH5" s="48">
        <v>1</v>
      </c>
      <c r="BI5" s="58">
        <v>2</v>
      </c>
      <c r="BJ5" s="11">
        <v>3</v>
      </c>
      <c r="BK5" s="11">
        <v>4</v>
      </c>
      <c r="BL5" s="11">
        <v>5</v>
      </c>
      <c r="BM5" s="11">
        <v>6</v>
      </c>
      <c r="BN5" s="11">
        <v>7</v>
      </c>
      <c r="BO5" s="11">
        <v>8</v>
      </c>
      <c r="BP5" s="11">
        <v>9</v>
      </c>
      <c r="BQ5" s="11">
        <v>10</v>
      </c>
      <c r="BR5" s="58">
        <v>11</v>
      </c>
      <c r="BS5" s="58">
        <v>12</v>
      </c>
      <c r="BT5" s="11">
        <v>13</v>
      </c>
      <c r="BU5" s="11">
        <v>14</v>
      </c>
      <c r="BV5" s="58">
        <v>15</v>
      </c>
      <c r="BW5" s="58">
        <v>16</v>
      </c>
      <c r="BX5" s="58">
        <v>17</v>
      </c>
      <c r="BY5" s="70">
        <v>18</v>
      </c>
      <c r="BZ5" s="12">
        <v>19</v>
      </c>
      <c r="CA5" s="12">
        <v>20</v>
      </c>
      <c r="CB5" s="48">
        <v>1</v>
      </c>
      <c r="CC5" s="58">
        <v>2</v>
      </c>
      <c r="CD5" s="11">
        <v>3</v>
      </c>
      <c r="CE5" s="11">
        <v>4</v>
      </c>
      <c r="CF5" s="11">
        <v>5</v>
      </c>
      <c r="CG5" s="11">
        <v>6</v>
      </c>
      <c r="CH5" s="11">
        <v>7</v>
      </c>
      <c r="CI5" s="11">
        <v>8</v>
      </c>
      <c r="CJ5" s="11">
        <v>9</v>
      </c>
      <c r="CK5" s="11">
        <v>10</v>
      </c>
      <c r="CL5" s="58">
        <v>11</v>
      </c>
      <c r="CM5" s="58">
        <v>12</v>
      </c>
      <c r="CN5" s="11">
        <v>13</v>
      </c>
      <c r="CO5" s="11">
        <v>14</v>
      </c>
      <c r="CP5" s="58">
        <v>15</v>
      </c>
      <c r="CQ5" s="58">
        <v>16</v>
      </c>
      <c r="CR5" s="58">
        <v>17</v>
      </c>
      <c r="CS5" s="70">
        <v>18</v>
      </c>
      <c r="CT5" s="12">
        <v>19</v>
      </c>
      <c r="CU5" s="12">
        <v>20</v>
      </c>
      <c r="CV5" s="48">
        <v>1</v>
      </c>
      <c r="CW5" s="58">
        <v>2</v>
      </c>
      <c r="CX5" s="11">
        <v>3</v>
      </c>
      <c r="CY5" s="11">
        <v>4</v>
      </c>
      <c r="CZ5" s="11">
        <v>5</v>
      </c>
      <c r="DA5" s="11">
        <v>6</v>
      </c>
      <c r="DB5" s="11">
        <v>7</v>
      </c>
      <c r="DC5" s="11">
        <v>8</v>
      </c>
      <c r="DD5" s="11">
        <v>9</v>
      </c>
      <c r="DE5" s="11">
        <v>10</v>
      </c>
      <c r="DF5" s="58">
        <v>11</v>
      </c>
      <c r="DG5" s="58">
        <v>12</v>
      </c>
      <c r="DH5" s="11">
        <v>13</v>
      </c>
      <c r="DI5" s="11">
        <v>14</v>
      </c>
      <c r="DJ5" s="58">
        <v>15</v>
      </c>
      <c r="DK5" s="58">
        <v>16</v>
      </c>
      <c r="DL5" s="58">
        <v>17</v>
      </c>
      <c r="DM5" s="58">
        <v>18</v>
      </c>
      <c r="DN5" s="11">
        <v>19</v>
      </c>
      <c r="DO5" s="11">
        <v>20</v>
      </c>
      <c r="DP5" s="11">
        <v>21</v>
      </c>
      <c r="DQ5" s="11">
        <v>22</v>
      </c>
      <c r="DR5" s="11">
        <v>23</v>
      </c>
      <c r="DS5" s="48">
        <v>1</v>
      </c>
      <c r="DT5" s="58">
        <v>2</v>
      </c>
      <c r="DU5" s="11">
        <v>3</v>
      </c>
      <c r="DV5" s="11">
        <v>4</v>
      </c>
      <c r="DW5" s="11">
        <v>5</v>
      </c>
      <c r="DX5" s="11">
        <v>6</v>
      </c>
      <c r="DY5" s="11">
        <v>7</v>
      </c>
      <c r="DZ5" s="11">
        <v>8</v>
      </c>
      <c r="EA5" s="11">
        <v>9</v>
      </c>
      <c r="EB5" s="11">
        <v>10</v>
      </c>
      <c r="EC5" s="58">
        <v>11</v>
      </c>
      <c r="ED5" s="58">
        <v>12</v>
      </c>
      <c r="EE5" s="11">
        <v>13</v>
      </c>
      <c r="EF5" s="11">
        <v>14</v>
      </c>
      <c r="EG5" s="58">
        <v>15</v>
      </c>
      <c r="EH5" s="58">
        <v>17</v>
      </c>
      <c r="EI5" s="58">
        <v>18</v>
      </c>
      <c r="EJ5" s="11">
        <v>19</v>
      </c>
      <c r="EK5" s="12">
        <v>20</v>
      </c>
      <c r="EL5" s="48">
        <v>1</v>
      </c>
      <c r="EM5" s="58">
        <v>2</v>
      </c>
      <c r="EN5" s="11">
        <v>3</v>
      </c>
      <c r="EO5" s="11">
        <v>4</v>
      </c>
      <c r="EP5" s="11">
        <v>5</v>
      </c>
      <c r="EQ5" s="11">
        <v>6</v>
      </c>
      <c r="ER5" s="11">
        <v>7</v>
      </c>
      <c r="ES5" s="11">
        <v>8</v>
      </c>
      <c r="ET5" s="11">
        <v>9</v>
      </c>
      <c r="EU5" s="11">
        <v>10</v>
      </c>
      <c r="EV5" s="58">
        <v>11</v>
      </c>
      <c r="EW5" s="58">
        <v>12</v>
      </c>
      <c r="EX5" s="11">
        <v>13</v>
      </c>
      <c r="EY5" s="11">
        <v>14</v>
      </c>
      <c r="EZ5" s="58">
        <v>15</v>
      </c>
      <c r="FA5" s="70">
        <v>16</v>
      </c>
      <c r="FB5" s="70">
        <v>17</v>
      </c>
      <c r="FC5" s="70">
        <v>18</v>
      </c>
      <c r="FD5" s="12">
        <v>19</v>
      </c>
      <c r="FE5" s="12">
        <v>20</v>
      </c>
      <c r="FF5" s="48">
        <v>1</v>
      </c>
      <c r="FG5" s="58">
        <v>2</v>
      </c>
      <c r="FH5" s="58">
        <v>3</v>
      </c>
      <c r="FI5" s="58">
        <v>4</v>
      </c>
      <c r="FJ5" s="11">
        <v>1</v>
      </c>
      <c r="FK5" s="11">
        <v>2</v>
      </c>
      <c r="FL5" s="12">
        <v>3</v>
      </c>
      <c r="FM5" s="12">
        <v>4</v>
      </c>
      <c r="FN5" s="11">
        <v>1</v>
      </c>
      <c r="FO5" s="11">
        <v>2</v>
      </c>
      <c r="FP5" s="12">
        <v>3</v>
      </c>
      <c r="FQ5" s="12">
        <v>4</v>
      </c>
      <c r="FR5" s="11">
        <v>1</v>
      </c>
      <c r="FS5" s="11">
        <v>2</v>
      </c>
      <c r="FT5" s="12">
        <v>3</v>
      </c>
      <c r="FU5" s="12">
        <v>4</v>
      </c>
      <c r="FV5" s="11">
        <v>1</v>
      </c>
      <c r="FW5" s="11">
        <v>2</v>
      </c>
      <c r="FX5" s="12">
        <v>3</v>
      </c>
      <c r="FY5" s="12">
        <v>4</v>
      </c>
      <c r="FZ5" s="11">
        <v>1</v>
      </c>
      <c r="GA5" s="11">
        <v>2</v>
      </c>
      <c r="GB5" s="12">
        <v>3</v>
      </c>
      <c r="GC5" s="12">
        <v>4</v>
      </c>
      <c r="GD5" s="11">
        <v>1</v>
      </c>
      <c r="GE5" s="11">
        <v>2</v>
      </c>
      <c r="GF5" s="11">
        <v>3</v>
      </c>
      <c r="GG5" s="11">
        <v>4</v>
      </c>
      <c r="GH5" s="11">
        <v>1</v>
      </c>
      <c r="GI5" s="11">
        <v>2</v>
      </c>
      <c r="GJ5" s="11">
        <v>3</v>
      </c>
      <c r="GK5" s="11">
        <v>4</v>
      </c>
      <c r="GL5" s="11">
        <v>1</v>
      </c>
      <c r="GM5" s="11">
        <v>2</v>
      </c>
      <c r="GN5" s="11">
        <v>3</v>
      </c>
      <c r="GO5" s="11">
        <v>4</v>
      </c>
      <c r="GP5" s="11">
        <v>1</v>
      </c>
      <c r="GQ5" s="11">
        <v>2</v>
      </c>
      <c r="GR5" s="11">
        <v>1</v>
      </c>
      <c r="GS5" s="11">
        <v>2</v>
      </c>
      <c r="GT5" s="48">
        <v>1</v>
      </c>
      <c r="GU5" s="11">
        <v>2</v>
      </c>
      <c r="GV5" s="11">
        <v>3</v>
      </c>
      <c r="GW5" s="11">
        <v>4</v>
      </c>
    </row>
    <row r="6" spans="1:205" s="14" customFormat="1">
      <c r="A6" s="11"/>
      <c r="B6" s="11">
        <f>B7+B12</f>
        <v>5</v>
      </c>
      <c r="C6" s="11" t="s">
        <v>64</v>
      </c>
      <c r="D6" s="13">
        <f>D7+D12</f>
        <v>5</v>
      </c>
      <c r="E6" s="13">
        <f t="shared" ref="E6:BD6" si="0">E7+E12</f>
        <v>0</v>
      </c>
      <c r="F6" s="13">
        <f t="shared" si="0"/>
        <v>0</v>
      </c>
      <c r="G6" s="13">
        <f t="shared" si="0"/>
        <v>0</v>
      </c>
      <c r="H6" s="13">
        <f t="shared" si="0"/>
        <v>0</v>
      </c>
      <c r="I6" s="13">
        <f t="shared" si="0"/>
        <v>0</v>
      </c>
      <c r="J6" s="13">
        <f t="shared" si="0"/>
        <v>0</v>
      </c>
      <c r="K6" s="13">
        <f t="shared" si="0"/>
        <v>0</v>
      </c>
      <c r="L6" s="13">
        <f t="shared" ref="L6" si="1">L7+L12</f>
        <v>0</v>
      </c>
      <c r="M6" s="13">
        <f t="shared" si="0"/>
        <v>5</v>
      </c>
      <c r="N6" s="13">
        <f t="shared" si="0"/>
        <v>0</v>
      </c>
      <c r="O6" s="13">
        <f t="shared" si="0"/>
        <v>0</v>
      </c>
      <c r="P6" s="13">
        <f t="shared" si="0"/>
        <v>5</v>
      </c>
      <c r="Q6" s="13">
        <f t="shared" si="0"/>
        <v>5</v>
      </c>
      <c r="R6" s="49">
        <f>R7+R12</f>
        <v>1264</v>
      </c>
      <c r="S6" s="59">
        <f t="shared" si="0"/>
        <v>0</v>
      </c>
      <c r="T6" s="13">
        <f t="shared" si="0"/>
        <v>0</v>
      </c>
      <c r="U6" s="13">
        <f t="shared" si="0"/>
        <v>0</v>
      </c>
      <c r="V6" s="13">
        <f t="shared" si="0"/>
        <v>0</v>
      </c>
      <c r="W6" s="13">
        <f t="shared" si="0"/>
        <v>0</v>
      </c>
      <c r="X6" s="13">
        <f t="shared" si="0"/>
        <v>0</v>
      </c>
      <c r="Y6" s="13">
        <f t="shared" si="0"/>
        <v>0</v>
      </c>
      <c r="Z6" s="13">
        <f t="shared" si="0"/>
        <v>0</v>
      </c>
      <c r="AA6" s="13">
        <f t="shared" si="0"/>
        <v>0</v>
      </c>
      <c r="AB6" s="59">
        <f t="shared" si="0"/>
        <v>1264</v>
      </c>
      <c r="AC6" s="59">
        <f t="shared" si="0"/>
        <v>0</v>
      </c>
      <c r="AD6" s="13">
        <f t="shared" si="0"/>
        <v>0</v>
      </c>
      <c r="AE6" s="13">
        <f t="shared" si="0"/>
        <v>0</v>
      </c>
      <c r="AF6" s="59">
        <f t="shared" si="0"/>
        <v>0</v>
      </c>
      <c r="AG6" s="59">
        <f t="shared" si="0"/>
        <v>0</v>
      </c>
      <c r="AH6" s="59">
        <f t="shared" si="0"/>
        <v>0</v>
      </c>
      <c r="AI6" s="59">
        <f t="shared" si="0"/>
        <v>0</v>
      </c>
      <c r="AJ6" s="13">
        <f t="shared" si="0"/>
        <v>0</v>
      </c>
      <c r="AK6" s="13">
        <f t="shared" ref="AK6:AL6" si="2">AK7+AK12</f>
        <v>0</v>
      </c>
      <c r="AL6" s="13">
        <f t="shared" si="2"/>
        <v>0</v>
      </c>
      <c r="AM6" s="13">
        <f t="shared" si="0"/>
        <v>0</v>
      </c>
      <c r="AN6" s="13">
        <f t="shared" si="0"/>
        <v>0</v>
      </c>
      <c r="AO6" s="49">
        <f t="shared" si="0"/>
        <v>959</v>
      </c>
      <c r="AP6" s="59">
        <f t="shared" si="0"/>
        <v>0</v>
      </c>
      <c r="AQ6" s="13">
        <f t="shared" si="0"/>
        <v>0</v>
      </c>
      <c r="AR6" s="13">
        <f t="shared" si="0"/>
        <v>0</v>
      </c>
      <c r="AS6" s="13">
        <f t="shared" si="0"/>
        <v>0</v>
      </c>
      <c r="AT6" s="13">
        <f t="shared" si="0"/>
        <v>0</v>
      </c>
      <c r="AU6" s="13">
        <f t="shared" si="0"/>
        <v>0</v>
      </c>
      <c r="AV6" s="13">
        <f t="shared" si="0"/>
        <v>0</v>
      </c>
      <c r="AW6" s="13">
        <f t="shared" si="0"/>
        <v>0</v>
      </c>
      <c r="AX6" s="13">
        <f t="shared" si="0"/>
        <v>0</v>
      </c>
      <c r="AY6" s="59">
        <f t="shared" si="0"/>
        <v>959</v>
      </c>
      <c r="AZ6" s="59">
        <f t="shared" si="0"/>
        <v>0</v>
      </c>
      <c r="BA6" s="13">
        <f t="shared" si="0"/>
        <v>0</v>
      </c>
      <c r="BB6" s="13">
        <f t="shared" si="0"/>
        <v>0</v>
      </c>
      <c r="BC6" s="59">
        <f t="shared" si="0"/>
        <v>0</v>
      </c>
      <c r="BD6" s="59">
        <f t="shared" si="0"/>
        <v>0</v>
      </c>
      <c r="BE6" s="59">
        <f>BE7+BE12</f>
        <v>0</v>
      </c>
      <c r="BF6" s="13">
        <f t="shared" ref="BF6:BG6" si="3">BF7+BF12</f>
        <v>0</v>
      </c>
      <c r="BG6" s="13">
        <f t="shared" si="3"/>
        <v>0</v>
      </c>
      <c r="BH6" s="49">
        <f t="shared" ref="BH6:BV6" si="4">BH7+BH12</f>
        <v>0</v>
      </c>
      <c r="BI6" s="59">
        <f t="shared" si="4"/>
        <v>0</v>
      </c>
      <c r="BJ6" s="13">
        <f t="shared" si="4"/>
        <v>0</v>
      </c>
      <c r="BK6" s="13">
        <f t="shared" si="4"/>
        <v>0</v>
      </c>
      <c r="BL6" s="13">
        <f t="shared" si="4"/>
        <v>0</v>
      </c>
      <c r="BM6" s="13">
        <f t="shared" si="4"/>
        <v>0</v>
      </c>
      <c r="BN6" s="13">
        <f t="shared" si="4"/>
        <v>0</v>
      </c>
      <c r="BO6" s="13">
        <f t="shared" si="4"/>
        <v>0</v>
      </c>
      <c r="BP6" s="13">
        <f t="shared" si="4"/>
        <v>0</v>
      </c>
      <c r="BQ6" s="13">
        <f t="shared" si="4"/>
        <v>0</v>
      </c>
      <c r="BR6" s="59">
        <f t="shared" si="4"/>
        <v>0</v>
      </c>
      <c r="BS6" s="59">
        <f t="shared" si="4"/>
        <v>0</v>
      </c>
      <c r="BT6" s="13">
        <f t="shared" si="4"/>
        <v>0</v>
      </c>
      <c r="BU6" s="13">
        <f t="shared" si="4"/>
        <v>0</v>
      </c>
      <c r="BV6" s="59">
        <f t="shared" si="4"/>
        <v>0</v>
      </c>
      <c r="BW6" s="59">
        <f>BW7+BW12</f>
        <v>0</v>
      </c>
      <c r="BX6" s="59">
        <f>BX7+BX12</f>
        <v>0</v>
      </c>
      <c r="BY6" s="59">
        <f>BY7+BY12</f>
        <v>0</v>
      </c>
      <c r="BZ6" s="13">
        <f t="shared" ref="BZ6:CA6" si="5">BZ7+BZ12</f>
        <v>0</v>
      </c>
      <c r="CA6" s="13">
        <f t="shared" si="5"/>
        <v>0</v>
      </c>
      <c r="CB6" s="49">
        <f t="shared" ref="CB6" si="6">CB7+CB12</f>
        <v>13</v>
      </c>
      <c r="CC6" s="59">
        <f t="shared" ref="CC6" si="7">CC7+CC12</f>
        <v>0</v>
      </c>
      <c r="CD6" s="13">
        <f t="shared" ref="CD6" si="8">CD7+CD12</f>
        <v>0</v>
      </c>
      <c r="CE6" s="13">
        <f t="shared" ref="CE6" si="9">CE7+CE12</f>
        <v>0</v>
      </c>
      <c r="CF6" s="13">
        <f t="shared" ref="CF6" si="10">CF7+CF12</f>
        <v>0</v>
      </c>
      <c r="CG6" s="13">
        <f t="shared" ref="CG6" si="11">CG7+CG12</f>
        <v>0</v>
      </c>
      <c r="CH6" s="13">
        <f t="shared" ref="CH6" si="12">CH7+CH12</f>
        <v>0</v>
      </c>
      <c r="CI6" s="13">
        <f t="shared" ref="CI6" si="13">CI7+CI12</f>
        <v>0</v>
      </c>
      <c r="CJ6" s="13">
        <f t="shared" ref="CJ6" si="14">CJ7+CJ12</f>
        <v>0</v>
      </c>
      <c r="CK6" s="13">
        <f t="shared" ref="CK6" si="15">CK7+CK12</f>
        <v>0</v>
      </c>
      <c r="CL6" s="59">
        <f t="shared" ref="CL6" si="16">CL7+CL12</f>
        <v>13</v>
      </c>
      <c r="CM6" s="59">
        <f t="shared" ref="CM6" si="17">CM7+CM12</f>
        <v>0</v>
      </c>
      <c r="CN6" s="13">
        <f t="shared" ref="CN6" si="18">CN7+CN12</f>
        <v>0</v>
      </c>
      <c r="CO6" s="13">
        <f t="shared" ref="CO6" si="19">CO7+CO12</f>
        <v>0</v>
      </c>
      <c r="CP6" s="59">
        <f t="shared" ref="CP6" si="20">CP7+CP12</f>
        <v>0</v>
      </c>
      <c r="CQ6" s="59">
        <f t="shared" ref="CQ6" si="21">CQ7+CQ12</f>
        <v>0</v>
      </c>
      <c r="CR6" s="59">
        <f t="shared" ref="CR6" si="22">CR7+CR12</f>
        <v>0</v>
      </c>
      <c r="CS6" s="59">
        <f t="shared" ref="CS6" si="23">CS7+CS12</f>
        <v>0</v>
      </c>
      <c r="CT6" s="13">
        <f t="shared" ref="CT6" si="24">CT7+CT12</f>
        <v>0</v>
      </c>
      <c r="CU6" s="13">
        <f t="shared" ref="CU6" si="25">CU7+CU12</f>
        <v>0</v>
      </c>
      <c r="CV6" s="49">
        <f t="shared" ref="CV6:EH6" si="26">CV7+CV12</f>
        <v>45</v>
      </c>
      <c r="CW6" s="59">
        <f t="shared" si="26"/>
        <v>0</v>
      </c>
      <c r="CX6" s="13">
        <f t="shared" si="26"/>
        <v>0</v>
      </c>
      <c r="CY6" s="13">
        <f t="shared" si="26"/>
        <v>0</v>
      </c>
      <c r="CZ6" s="13">
        <f t="shared" si="26"/>
        <v>0</v>
      </c>
      <c r="DA6" s="13">
        <f t="shared" si="26"/>
        <v>0</v>
      </c>
      <c r="DB6" s="13">
        <f t="shared" si="26"/>
        <v>0</v>
      </c>
      <c r="DC6" s="13">
        <f t="shared" si="26"/>
        <v>0</v>
      </c>
      <c r="DD6" s="13">
        <f t="shared" si="26"/>
        <v>0</v>
      </c>
      <c r="DE6" s="13">
        <f t="shared" si="26"/>
        <v>0</v>
      </c>
      <c r="DF6" s="59">
        <f t="shared" si="26"/>
        <v>45</v>
      </c>
      <c r="DG6" s="59">
        <f t="shared" si="26"/>
        <v>0</v>
      </c>
      <c r="DH6" s="13">
        <f t="shared" si="26"/>
        <v>0</v>
      </c>
      <c r="DI6" s="13">
        <f t="shared" si="26"/>
        <v>0</v>
      </c>
      <c r="DJ6" s="59">
        <f t="shared" si="26"/>
        <v>0</v>
      </c>
      <c r="DK6" s="59">
        <f t="shared" si="26"/>
        <v>0</v>
      </c>
      <c r="DL6" s="59">
        <f t="shared" si="26"/>
        <v>0</v>
      </c>
      <c r="DM6" s="59">
        <f t="shared" si="26"/>
        <v>0</v>
      </c>
      <c r="DN6" s="13">
        <f t="shared" ref="DN6:DO6" si="27">DN7+DN12</f>
        <v>0</v>
      </c>
      <c r="DO6" s="13">
        <f t="shared" si="27"/>
        <v>0</v>
      </c>
      <c r="DP6" s="13">
        <f t="shared" si="26"/>
        <v>0</v>
      </c>
      <c r="DQ6" s="13">
        <f t="shared" si="26"/>
        <v>0</v>
      </c>
      <c r="DR6" s="13">
        <f t="shared" si="26"/>
        <v>0</v>
      </c>
      <c r="DS6" s="49">
        <f t="shared" si="26"/>
        <v>34</v>
      </c>
      <c r="DT6" s="59">
        <f t="shared" si="26"/>
        <v>0</v>
      </c>
      <c r="DU6" s="13">
        <f t="shared" si="26"/>
        <v>0</v>
      </c>
      <c r="DV6" s="13">
        <f t="shared" si="26"/>
        <v>0</v>
      </c>
      <c r="DW6" s="13">
        <f t="shared" si="26"/>
        <v>0</v>
      </c>
      <c r="DX6" s="13">
        <f t="shared" si="26"/>
        <v>0</v>
      </c>
      <c r="DY6" s="13">
        <f t="shared" si="26"/>
        <v>0</v>
      </c>
      <c r="DZ6" s="13">
        <f t="shared" si="26"/>
        <v>0</v>
      </c>
      <c r="EA6" s="13">
        <f t="shared" si="26"/>
        <v>0</v>
      </c>
      <c r="EB6" s="13">
        <f t="shared" si="26"/>
        <v>0</v>
      </c>
      <c r="EC6" s="59">
        <f t="shared" si="26"/>
        <v>34</v>
      </c>
      <c r="ED6" s="59">
        <f t="shared" si="26"/>
        <v>0</v>
      </c>
      <c r="EE6" s="13">
        <f t="shared" si="26"/>
        <v>0</v>
      </c>
      <c r="EF6" s="13">
        <f t="shared" si="26"/>
        <v>0</v>
      </c>
      <c r="EG6" s="59">
        <f t="shared" si="26"/>
        <v>0</v>
      </c>
      <c r="EH6" s="59">
        <f t="shared" si="26"/>
        <v>0</v>
      </c>
      <c r="EI6" s="59">
        <f>EI7+EI12</f>
        <v>0</v>
      </c>
      <c r="EJ6" s="13">
        <f t="shared" ref="EJ6:EK6" si="28">EJ7+EJ12</f>
        <v>0</v>
      </c>
      <c r="EK6" s="13">
        <f t="shared" si="28"/>
        <v>0</v>
      </c>
      <c r="EL6" s="49">
        <f t="shared" ref="EL6:EZ6" si="29">EL7+EL12</f>
        <v>1183</v>
      </c>
      <c r="EM6" s="59">
        <f t="shared" si="29"/>
        <v>0</v>
      </c>
      <c r="EN6" s="13">
        <f t="shared" si="29"/>
        <v>0</v>
      </c>
      <c r="EO6" s="13">
        <f t="shared" si="29"/>
        <v>0</v>
      </c>
      <c r="EP6" s="13">
        <f t="shared" si="29"/>
        <v>0</v>
      </c>
      <c r="EQ6" s="13">
        <f t="shared" si="29"/>
        <v>0</v>
      </c>
      <c r="ER6" s="13">
        <f t="shared" si="29"/>
        <v>0</v>
      </c>
      <c r="ES6" s="13">
        <f t="shared" si="29"/>
        <v>0</v>
      </c>
      <c r="ET6" s="13">
        <f t="shared" si="29"/>
        <v>0</v>
      </c>
      <c r="EU6" s="13">
        <f t="shared" si="29"/>
        <v>0</v>
      </c>
      <c r="EV6" s="59">
        <f t="shared" si="29"/>
        <v>1183</v>
      </c>
      <c r="EW6" s="59">
        <f t="shared" si="29"/>
        <v>0</v>
      </c>
      <c r="EX6" s="13">
        <f t="shared" si="29"/>
        <v>0</v>
      </c>
      <c r="EY6" s="13">
        <f t="shared" si="29"/>
        <v>0</v>
      </c>
      <c r="EZ6" s="59">
        <f t="shared" si="29"/>
        <v>0</v>
      </c>
      <c r="FA6" s="59">
        <f>FA7+FA12</f>
        <v>0</v>
      </c>
      <c r="FB6" s="59">
        <f>FB7+FB12</f>
        <v>0</v>
      </c>
      <c r="FC6" s="59">
        <f>FC7+FC12</f>
        <v>0</v>
      </c>
      <c r="FD6" s="13">
        <f t="shared" ref="FD6:FE6" si="30">FD7+FD12</f>
        <v>0</v>
      </c>
      <c r="FE6" s="13">
        <f t="shared" si="30"/>
        <v>0</v>
      </c>
      <c r="FF6" s="49">
        <f t="shared" ref="FF6:GS6" si="31">FF7+FF12</f>
        <v>1264</v>
      </c>
      <c r="FG6" s="59">
        <f t="shared" si="31"/>
        <v>585</v>
      </c>
      <c r="FH6" s="59">
        <f t="shared" si="31"/>
        <v>13</v>
      </c>
      <c r="FI6" s="59">
        <f t="shared" si="31"/>
        <v>8</v>
      </c>
      <c r="FJ6" s="13">
        <f t="shared" si="31"/>
        <v>4</v>
      </c>
      <c r="FK6" s="13">
        <f t="shared" si="31"/>
        <v>2</v>
      </c>
      <c r="FL6" s="13">
        <f t="shared" si="31"/>
        <v>0</v>
      </c>
      <c r="FM6" s="13">
        <f t="shared" si="31"/>
        <v>0</v>
      </c>
      <c r="FN6" s="13">
        <f t="shared" si="31"/>
        <v>48</v>
      </c>
      <c r="FO6" s="13">
        <f t="shared" si="31"/>
        <v>27</v>
      </c>
      <c r="FP6" s="13">
        <f t="shared" si="31"/>
        <v>0</v>
      </c>
      <c r="FQ6" s="13">
        <f t="shared" si="31"/>
        <v>0</v>
      </c>
      <c r="FR6" s="13">
        <f t="shared" si="31"/>
        <v>265</v>
      </c>
      <c r="FS6" s="13">
        <f t="shared" si="31"/>
        <v>117</v>
      </c>
      <c r="FT6" s="13">
        <f t="shared" si="31"/>
        <v>0</v>
      </c>
      <c r="FU6" s="13">
        <f t="shared" si="31"/>
        <v>0</v>
      </c>
      <c r="FV6" s="13">
        <f t="shared" si="31"/>
        <v>182</v>
      </c>
      <c r="FW6" s="13">
        <f t="shared" si="31"/>
        <v>83</v>
      </c>
      <c r="FX6" s="13">
        <f t="shared" si="31"/>
        <v>3</v>
      </c>
      <c r="FY6" s="13">
        <f t="shared" si="31"/>
        <v>1</v>
      </c>
      <c r="FZ6" s="13">
        <f t="shared" si="31"/>
        <v>257</v>
      </c>
      <c r="GA6" s="13">
        <f t="shared" si="31"/>
        <v>102</v>
      </c>
      <c r="GB6" s="13">
        <f t="shared" si="31"/>
        <v>0</v>
      </c>
      <c r="GC6" s="13">
        <f t="shared" si="31"/>
        <v>0</v>
      </c>
      <c r="GD6" s="13">
        <f t="shared" si="31"/>
        <v>255</v>
      </c>
      <c r="GE6" s="13">
        <f t="shared" si="31"/>
        <v>140</v>
      </c>
      <c r="GF6" s="13">
        <f t="shared" si="31"/>
        <v>0</v>
      </c>
      <c r="GG6" s="13">
        <f t="shared" si="31"/>
        <v>0</v>
      </c>
      <c r="GH6" s="13">
        <f t="shared" si="31"/>
        <v>234</v>
      </c>
      <c r="GI6" s="13">
        <f t="shared" si="31"/>
        <v>108</v>
      </c>
      <c r="GJ6" s="13">
        <f t="shared" si="31"/>
        <v>6</v>
      </c>
      <c r="GK6" s="13">
        <f t="shared" si="31"/>
        <v>6</v>
      </c>
      <c r="GL6" s="13">
        <f t="shared" si="31"/>
        <v>19</v>
      </c>
      <c r="GM6" s="13">
        <f t="shared" si="31"/>
        <v>6</v>
      </c>
      <c r="GN6" s="13">
        <f t="shared" si="31"/>
        <v>4</v>
      </c>
      <c r="GO6" s="13">
        <f t="shared" si="31"/>
        <v>1</v>
      </c>
      <c r="GP6" s="13">
        <f t="shared" si="31"/>
        <v>677</v>
      </c>
      <c r="GQ6" s="13">
        <f t="shared" si="31"/>
        <v>0</v>
      </c>
      <c r="GR6" s="13">
        <f t="shared" si="31"/>
        <v>555</v>
      </c>
      <c r="GS6" s="13">
        <f t="shared" si="31"/>
        <v>0</v>
      </c>
      <c r="GT6" s="49">
        <f t="shared" ref="GT6:GW6" si="32">GT7+GT12</f>
        <v>1264</v>
      </c>
      <c r="GU6" s="13">
        <f t="shared" si="32"/>
        <v>1264</v>
      </c>
      <c r="GV6" s="13">
        <f t="shared" si="32"/>
        <v>0</v>
      </c>
      <c r="GW6" s="13">
        <f t="shared" si="32"/>
        <v>0</v>
      </c>
    </row>
    <row r="7" spans="1:205" s="17" customFormat="1">
      <c r="A7" s="15"/>
      <c r="B7" s="15">
        <f>B8+B9+B11+B10</f>
        <v>0</v>
      </c>
      <c r="C7" s="15" t="s">
        <v>65</v>
      </c>
      <c r="D7" s="16">
        <f>D8+D9+D11+D10</f>
        <v>0</v>
      </c>
      <c r="E7" s="16">
        <f t="shared" ref="E7:BD7" si="33">E8+E9+E11+E10</f>
        <v>0</v>
      </c>
      <c r="F7" s="16">
        <f t="shared" si="33"/>
        <v>0</v>
      </c>
      <c r="G7" s="16">
        <f t="shared" si="33"/>
        <v>0</v>
      </c>
      <c r="H7" s="16">
        <f t="shared" si="33"/>
        <v>0</v>
      </c>
      <c r="I7" s="16">
        <f t="shared" si="33"/>
        <v>0</v>
      </c>
      <c r="J7" s="16">
        <f t="shared" si="33"/>
        <v>0</v>
      </c>
      <c r="K7" s="16">
        <f t="shared" si="33"/>
        <v>0</v>
      </c>
      <c r="L7" s="16">
        <f t="shared" ref="L7" si="34">L8+L9+L11+L10</f>
        <v>0</v>
      </c>
      <c r="M7" s="16">
        <f t="shared" si="33"/>
        <v>0</v>
      </c>
      <c r="N7" s="16">
        <f t="shared" si="33"/>
        <v>0</v>
      </c>
      <c r="O7" s="16">
        <f t="shared" si="33"/>
        <v>0</v>
      </c>
      <c r="P7" s="16">
        <f t="shared" si="33"/>
        <v>0</v>
      </c>
      <c r="Q7" s="16">
        <f t="shared" si="33"/>
        <v>0</v>
      </c>
      <c r="R7" s="50">
        <f>R8+R9+R11+R10</f>
        <v>0</v>
      </c>
      <c r="S7" s="60">
        <f t="shared" si="33"/>
        <v>0</v>
      </c>
      <c r="T7" s="16">
        <f t="shared" si="33"/>
        <v>0</v>
      </c>
      <c r="U7" s="16">
        <f t="shared" si="33"/>
        <v>0</v>
      </c>
      <c r="V7" s="16">
        <f t="shared" si="33"/>
        <v>0</v>
      </c>
      <c r="W7" s="16">
        <f t="shared" si="33"/>
        <v>0</v>
      </c>
      <c r="X7" s="16">
        <f t="shared" si="33"/>
        <v>0</v>
      </c>
      <c r="Y7" s="16">
        <f t="shared" si="33"/>
        <v>0</v>
      </c>
      <c r="Z7" s="16">
        <f t="shared" si="33"/>
        <v>0</v>
      </c>
      <c r="AA7" s="16">
        <f t="shared" si="33"/>
        <v>0</v>
      </c>
      <c r="AB7" s="60">
        <f t="shared" si="33"/>
        <v>0</v>
      </c>
      <c r="AC7" s="60">
        <f t="shared" si="33"/>
        <v>0</v>
      </c>
      <c r="AD7" s="16">
        <f t="shared" si="33"/>
        <v>0</v>
      </c>
      <c r="AE7" s="16">
        <f t="shared" si="33"/>
        <v>0</v>
      </c>
      <c r="AF7" s="60">
        <f t="shared" si="33"/>
        <v>0</v>
      </c>
      <c r="AG7" s="60">
        <f t="shared" si="33"/>
        <v>0</v>
      </c>
      <c r="AH7" s="60">
        <f t="shared" si="33"/>
        <v>0</v>
      </c>
      <c r="AI7" s="60">
        <f t="shared" si="33"/>
        <v>0</v>
      </c>
      <c r="AJ7" s="16">
        <f t="shared" si="33"/>
        <v>0</v>
      </c>
      <c r="AK7" s="16">
        <f t="shared" ref="AK7:AL7" si="35">AK8+AK9+AK11+AK10</f>
        <v>0</v>
      </c>
      <c r="AL7" s="16">
        <f t="shared" si="35"/>
        <v>0</v>
      </c>
      <c r="AM7" s="16">
        <f t="shared" si="33"/>
        <v>0</v>
      </c>
      <c r="AN7" s="16">
        <f t="shared" si="33"/>
        <v>0</v>
      </c>
      <c r="AO7" s="50">
        <f t="shared" si="33"/>
        <v>0</v>
      </c>
      <c r="AP7" s="60">
        <f t="shared" si="33"/>
        <v>0</v>
      </c>
      <c r="AQ7" s="16">
        <f t="shared" si="33"/>
        <v>0</v>
      </c>
      <c r="AR7" s="16">
        <f t="shared" si="33"/>
        <v>0</v>
      </c>
      <c r="AS7" s="16">
        <f t="shared" si="33"/>
        <v>0</v>
      </c>
      <c r="AT7" s="16">
        <f t="shared" si="33"/>
        <v>0</v>
      </c>
      <c r="AU7" s="16">
        <f t="shared" si="33"/>
        <v>0</v>
      </c>
      <c r="AV7" s="16">
        <f t="shared" si="33"/>
        <v>0</v>
      </c>
      <c r="AW7" s="16">
        <f t="shared" si="33"/>
        <v>0</v>
      </c>
      <c r="AX7" s="16">
        <f t="shared" si="33"/>
        <v>0</v>
      </c>
      <c r="AY7" s="60">
        <f t="shared" si="33"/>
        <v>0</v>
      </c>
      <c r="AZ7" s="60">
        <f t="shared" si="33"/>
        <v>0</v>
      </c>
      <c r="BA7" s="16">
        <f t="shared" si="33"/>
        <v>0</v>
      </c>
      <c r="BB7" s="16">
        <f t="shared" si="33"/>
        <v>0</v>
      </c>
      <c r="BC7" s="60">
        <f t="shared" si="33"/>
        <v>0</v>
      </c>
      <c r="BD7" s="60">
        <f t="shared" si="33"/>
        <v>0</v>
      </c>
      <c r="BE7" s="60">
        <f>BE8+BE9+BE11+BE10</f>
        <v>0</v>
      </c>
      <c r="BF7" s="16">
        <f t="shared" ref="BF7:BG7" si="36">BF8+BF9+BF11+BF10</f>
        <v>0</v>
      </c>
      <c r="BG7" s="16">
        <f t="shared" si="36"/>
        <v>0</v>
      </c>
      <c r="BH7" s="50">
        <f t="shared" ref="BH7:BV7" si="37">BH8+BH9+BH11+BH10</f>
        <v>0</v>
      </c>
      <c r="BI7" s="60">
        <f t="shared" si="37"/>
        <v>0</v>
      </c>
      <c r="BJ7" s="16">
        <f t="shared" si="37"/>
        <v>0</v>
      </c>
      <c r="BK7" s="16">
        <f t="shared" si="37"/>
        <v>0</v>
      </c>
      <c r="BL7" s="16">
        <f t="shared" si="37"/>
        <v>0</v>
      </c>
      <c r="BM7" s="16">
        <f t="shared" si="37"/>
        <v>0</v>
      </c>
      <c r="BN7" s="16">
        <f t="shared" si="37"/>
        <v>0</v>
      </c>
      <c r="BO7" s="16">
        <f t="shared" si="37"/>
        <v>0</v>
      </c>
      <c r="BP7" s="16">
        <f t="shared" si="37"/>
        <v>0</v>
      </c>
      <c r="BQ7" s="16">
        <f t="shared" si="37"/>
        <v>0</v>
      </c>
      <c r="BR7" s="60">
        <f t="shared" si="37"/>
        <v>0</v>
      </c>
      <c r="BS7" s="60">
        <f t="shared" si="37"/>
        <v>0</v>
      </c>
      <c r="BT7" s="16">
        <f t="shared" si="37"/>
        <v>0</v>
      </c>
      <c r="BU7" s="16">
        <f t="shared" si="37"/>
        <v>0</v>
      </c>
      <c r="BV7" s="60">
        <f t="shared" si="37"/>
        <v>0</v>
      </c>
      <c r="BW7" s="60">
        <f>BW8+BW9+BW11+BW10</f>
        <v>0</v>
      </c>
      <c r="BX7" s="60">
        <f>BX8+BX9+BX11+BX10</f>
        <v>0</v>
      </c>
      <c r="BY7" s="60">
        <f>BY8+BY9+BY11+BY10</f>
        <v>0</v>
      </c>
      <c r="BZ7" s="16">
        <f t="shared" ref="BZ7:CA7" si="38">BZ8+BZ9+BZ11+BZ10</f>
        <v>0</v>
      </c>
      <c r="CA7" s="16">
        <f t="shared" si="38"/>
        <v>0</v>
      </c>
      <c r="CB7" s="50">
        <f t="shared" ref="CB7" si="39">CB8+CB9+CB11+CB10</f>
        <v>0</v>
      </c>
      <c r="CC7" s="60">
        <f t="shared" ref="CC7" si="40">CC8+CC9+CC11+CC10</f>
        <v>0</v>
      </c>
      <c r="CD7" s="16">
        <f t="shared" ref="CD7" si="41">CD8+CD9+CD11+CD10</f>
        <v>0</v>
      </c>
      <c r="CE7" s="16">
        <f t="shared" ref="CE7" si="42">CE8+CE9+CE11+CE10</f>
        <v>0</v>
      </c>
      <c r="CF7" s="16">
        <f t="shared" ref="CF7" si="43">CF8+CF9+CF11+CF10</f>
        <v>0</v>
      </c>
      <c r="CG7" s="16">
        <f t="shared" ref="CG7" si="44">CG8+CG9+CG11+CG10</f>
        <v>0</v>
      </c>
      <c r="CH7" s="16">
        <f t="shared" ref="CH7" si="45">CH8+CH9+CH11+CH10</f>
        <v>0</v>
      </c>
      <c r="CI7" s="16">
        <f t="shared" ref="CI7" si="46">CI8+CI9+CI11+CI10</f>
        <v>0</v>
      </c>
      <c r="CJ7" s="16">
        <f t="shared" ref="CJ7" si="47">CJ8+CJ9+CJ11+CJ10</f>
        <v>0</v>
      </c>
      <c r="CK7" s="16">
        <f t="shared" ref="CK7" si="48">CK8+CK9+CK11+CK10</f>
        <v>0</v>
      </c>
      <c r="CL7" s="60">
        <f t="shared" ref="CL7" si="49">CL8+CL9+CL11+CL10</f>
        <v>0</v>
      </c>
      <c r="CM7" s="60">
        <f t="shared" ref="CM7" si="50">CM8+CM9+CM11+CM10</f>
        <v>0</v>
      </c>
      <c r="CN7" s="16">
        <f t="shared" ref="CN7" si="51">CN8+CN9+CN11+CN10</f>
        <v>0</v>
      </c>
      <c r="CO7" s="16">
        <f t="shared" ref="CO7" si="52">CO8+CO9+CO11+CO10</f>
        <v>0</v>
      </c>
      <c r="CP7" s="60">
        <f t="shared" ref="CP7" si="53">CP8+CP9+CP11+CP10</f>
        <v>0</v>
      </c>
      <c r="CQ7" s="60">
        <f t="shared" ref="CQ7" si="54">CQ8+CQ9+CQ11+CQ10</f>
        <v>0</v>
      </c>
      <c r="CR7" s="60">
        <f t="shared" ref="CR7" si="55">CR8+CR9+CR11+CR10</f>
        <v>0</v>
      </c>
      <c r="CS7" s="60">
        <f t="shared" ref="CS7" si="56">CS8+CS9+CS11+CS10</f>
        <v>0</v>
      </c>
      <c r="CT7" s="16">
        <f t="shared" ref="CT7" si="57">CT8+CT9+CT11+CT10</f>
        <v>0</v>
      </c>
      <c r="CU7" s="16">
        <f t="shared" ref="CU7" si="58">CU8+CU9+CU11+CU10</f>
        <v>0</v>
      </c>
      <c r="CV7" s="50">
        <f t="shared" ref="CV7:EH7" si="59">CV8+CV9+CV11+CV10</f>
        <v>0</v>
      </c>
      <c r="CW7" s="60">
        <f t="shared" si="59"/>
        <v>0</v>
      </c>
      <c r="CX7" s="16">
        <f t="shared" si="59"/>
        <v>0</v>
      </c>
      <c r="CY7" s="16">
        <f t="shared" si="59"/>
        <v>0</v>
      </c>
      <c r="CZ7" s="16">
        <f t="shared" si="59"/>
        <v>0</v>
      </c>
      <c r="DA7" s="16">
        <f t="shared" si="59"/>
        <v>0</v>
      </c>
      <c r="DB7" s="16">
        <f t="shared" si="59"/>
        <v>0</v>
      </c>
      <c r="DC7" s="16">
        <f t="shared" si="59"/>
        <v>0</v>
      </c>
      <c r="DD7" s="16">
        <f t="shared" si="59"/>
        <v>0</v>
      </c>
      <c r="DE7" s="16">
        <f t="shared" si="59"/>
        <v>0</v>
      </c>
      <c r="DF7" s="60">
        <f t="shared" si="59"/>
        <v>0</v>
      </c>
      <c r="DG7" s="60">
        <f t="shared" si="59"/>
        <v>0</v>
      </c>
      <c r="DH7" s="16">
        <f t="shared" si="59"/>
        <v>0</v>
      </c>
      <c r="DI7" s="16">
        <f t="shared" si="59"/>
        <v>0</v>
      </c>
      <c r="DJ7" s="60">
        <f t="shared" si="59"/>
        <v>0</v>
      </c>
      <c r="DK7" s="60">
        <f t="shared" si="59"/>
        <v>0</v>
      </c>
      <c r="DL7" s="60">
        <f t="shared" si="59"/>
        <v>0</v>
      </c>
      <c r="DM7" s="60">
        <f t="shared" si="59"/>
        <v>0</v>
      </c>
      <c r="DN7" s="16">
        <f t="shared" ref="DN7:DO7" si="60">DN8+DN9+DN11+DN10</f>
        <v>0</v>
      </c>
      <c r="DO7" s="16">
        <f t="shared" si="60"/>
        <v>0</v>
      </c>
      <c r="DP7" s="16">
        <f t="shared" si="59"/>
        <v>0</v>
      </c>
      <c r="DQ7" s="16">
        <f t="shared" si="59"/>
        <v>0</v>
      </c>
      <c r="DR7" s="16">
        <f t="shared" si="59"/>
        <v>0</v>
      </c>
      <c r="DS7" s="50">
        <f t="shared" si="59"/>
        <v>0</v>
      </c>
      <c r="DT7" s="60">
        <f t="shared" si="59"/>
        <v>0</v>
      </c>
      <c r="DU7" s="16">
        <f t="shared" si="59"/>
        <v>0</v>
      </c>
      <c r="DV7" s="16">
        <f t="shared" si="59"/>
        <v>0</v>
      </c>
      <c r="DW7" s="16">
        <f t="shared" si="59"/>
        <v>0</v>
      </c>
      <c r="DX7" s="16">
        <f t="shared" si="59"/>
        <v>0</v>
      </c>
      <c r="DY7" s="16">
        <f t="shared" si="59"/>
        <v>0</v>
      </c>
      <c r="DZ7" s="16">
        <f t="shared" si="59"/>
        <v>0</v>
      </c>
      <c r="EA7" s="16">
        <f t="shared" si="59"/>
        <v>0</v>
      </c>
      <c r="EB7" s="16">
        <f t="shared" si="59"/>
        <v>0</v>
      </c>
      <c r="EC7" s="60">
        <f t="shared" si="59"/>
        <v>0</v>
      </c>
      <c r="ED7" s="60">
        <f t="shared" si="59"/>
        <v>0</v>
      </c>
      <c r="EE7" s="16">
        <f t="shared" si="59"/>
        <v>0</v>
      </c>
      <c r="EF7" s="16">
        <f t="shared" si="59"/>
        <v>0</v>
      </c>
      <c r="EG7" s="60">
        <f t="shared" si="59"/>
        <v>0</v>
      </c>
      <c r="EH7" s="60">
        <f t="shared" si="59"/>
        <v>0</v>
      </c>
      <c r="EI7" s="60">
        <f>EI8+EI9+EI11+EI10</f>
        <v>0</v>
      </c>
      <c r="EJ7" s="16">
        <f t="shared" ref="EJ7:EK7" si="61">EJ8+EJ9+EJ11+EJ10</f>
        <v>0</v>
      </c>
      <c r="EK7" s="16">
        <f t="shared" si="61"/>
        <v>0</v>
      </c>
      <c r="EL7" s="50">
        <f t="shared" ref="EL7:EZ7" si="62">EL8+EL9+EL11+EL10</f>
        <v>0</v>
      </c>
      <c r="EM7" s="60">
        <f t="shared" si="62"/>
        <v>0</v>
      </c>
      <c r="EN7" s="16">
        <f t="shared" si="62"/>
        <v>0</v>
      </c>
      <c r="EO7" s="16">
        <f t="shared" si="62"/>
        <v>0</v>
      </c>
      <c r="EP7" s="16">
        <f t="shared" si="62"/>
        <v>0</v>
      </c>
      <c r="EQ7" s="16">
        <f t="shared" si="62"/>
        <v>0</v>
      </c>
      <c r="ER7" s="16">
        <f t="shared" si="62"/>
        <v>0</v>
      </c>
      <c r="ES7" s="16">
        <f t="shared" si="62"/>
        <v>0</v>
      </c>
      <c r="ET7" s="16">
        <f t="shared" si="62"/>
        <v>0</v>
      </c>
      <c r="EU7" s="16">
        <f t="shared" si="62"/>
        <v>0</v>
      </c>
      <c r="EV7" s="60">
        <f t="shared" si="62"/>
        <v>0</v>
      </c>
      <c r="EW7" s="60">
        <f t="shared" si="62"/>
        <v>0</v>
      </c>
      <c r="EX7" s="16">
        <f t="shared" si="62"/>
        <v>0</v>
      </c>
      <c r="EY7" s="16">
        <f t="shared" si="62"/>
        <v>0</v>
      </c>
      <c r="EZ7" s="60">
        <f t="shared" si="62"/>
        <v>0</v>
      </c>
      <c r="FA7" s="60">
        <f>FA8+FA9+FA11+FA10</f>
        <v>0</v>
      </c>
      <c r="FB7" s="60">
        <f>FB8+FB9+FB11+FB10</f>
        <v>0</v>
      </c>
      <c r="FC7" s="60">
        <f>FC8+FC9+FC11+FC10</f>
        <v>0</v>
      </c>
      <c r="FD7" s="16">
        <f t="shared" ref="FD7:FE7" si="63">FD8+FD9+FD11+FD10</f>
        <v>0</v>
      </c>
      <c r="FE7" s="16">
        <f t="shared" si="63"/>
        <v>0</v>
      </c>
      <c r="FF7" s="50">
        <f t="shared" ref="FF7:GS7" si="64">FF8+FF9+FF11+FF10</f>
        <v>0</v>
      </c>
      <c r="FG7" s="60">
        <f t="shared" si="64"/>
        <v>0</v>
      </c>
      <c r="FH7" s="60">
        <f t="shared" si="64"/>
        <v>0</v>
      </c>
      <c r="FI7" s="60">
        <f t="shared" si="64"/>
        <v>0</v>
      </c>
      <c r="FJ7" s="16">
        <f t="shared" si="64"/>
        <v>0</v>
      </c>
      <c r="FK7" s="16">
        <f t="shared" si="64"/>
        <v>0</v>
      </c>
      <c r="FL7" s="16">
        <f t="shared" si="64"/>
        <v>0</v>
      </c>
      <c r="FM7" s="16">
        <f t="shared" si="64"/>
        <v>0</v>
      </c>
      <c r="FN7" s="16">
        <f t="shared" si="64"/>
        <v>0</v>
      </c>
      <c r="FO7" s="16">
        <f t="shared" si="64"/>
        <v>0</v>
      </c>
      <c r="FP7" s="16">
        <f t="shared" si="64"/>
        <v>0</v>
      </c>
      <c r="FQ7" s="16">
        <f t="shared" si="64"/>
        <v>0</v>
      </c>
      <c r="FR7" s="16">
        <f t="shared" si="64"/>
        <v>0</v>
      </c>
      <c r="FS7" s="16">
        <f t="shared" si="64"/>
        <v>0</v>
      </c>
      <c r="FT7" s="16">
        <f t="shared" si="64"/>
        <v>0</v>
      </c>
      <c r="FU7" s="16">
        <f t="shared" si="64"/>
        <v>0</v>
      </c>
      <c r="FV7" s="16">
        <f t="shared" si="64"/>
        <v>0</v>
      </c>
      <c r="FW7" s="16">
        <f t="shared" si="64"/>
        <v>0</v>
      </c>
      <c r="FX7" s="16">
        <f t="shared" si="64"/>
        <v>0</v>
      </c>
      <c r="FY7" s="16">
        <f t="shared" si="64"/>
        <v>0</v>
      </c>
      <c r="FZ7" s="16">
        <f t="shared" si="64"/>
        <v>0</v>
      </c>
      <c r="GA7" s="16">
        <f t="shared" si="64"/>
        <v>0</v>
      </c>
      <c r="GB7" s="16">
        <f t="shared" si="64"/>
        <v>0</v>
      </c>
      <c r="GC7" s="16">
        <f t="shared" si="64"/>
        <v>0</v>
      </c>
      <c r="GD7" s="16">
        <f t="shared" si="64"/>
        <v>0</v>
      </c>
      <c r="GE7" s="16">
        <f t="shared" si="64"/>
        <v>0</v>
      </c>
      <c r="GF7" s="16">
        <f t="shared" si="64"/>
        <v>0</v>
      </c>
      <c r="GG7" s="16">
        <f t="shared" si="64"/>
        <v>0</v>
      </c>
      <c r="GH7" s="16">
        <f t="shared" si="64"/>
        <v>0</v>
      </c>
      <c r="GI7" s="16">
        <f t="shared" si="64"/>
        <v>0</v>
      </c>
      <c r="GJ7" s="16">
        <f t="shared" si="64"/>
        <v>0</v>
      </c>
      <c r="GK7" s="16">
        <f t="shared" si="64"/>
        <v>0</v>
      </c>
      <c r="GL7" s="16">
        <f t="shared" si="64"/>
        <v>0</v>
      </c>
      <c r="GM7" s="16">
        <f t="shared" si="64"/>
        <v>0</v>
      </c>
      <c r="GN7" s="16">
        <f t="shared" si="64"/>
        <v>0</v>
      </c>
      <c r="GO7" s="16">
        <f t="shared" si="64"/>
        <v>0</v>
      </c>
      <c r="GP7" s="16">
        <f t="shared" si="64"/>
        <v>0</v>
      </c>
      <c r="GQ7" s="16">
        <f t="shared" si="64"/>
        <v>0</v>
      </c>
      <c r="GR7" s="16">
        <f t="shared" si="64"/>
        <v>0</v>
      </c>
      <c r="GS7" s="16">
        <f t="shared" si="64"/>
        <v>0</v>
      </c>
      <c r="GT7" s="50">
        <f t="shared" ref="GT7:GW7" si="65">GT8+GT9+GT11+GT10</f>
        <v>0</v>
      </c>
      <c r="GU7" s="16">
        <f t="shared" si="65"/>
        <v>0</v>
      </c>
      <c r="GV7" s="16">
        <f t="shared" si="65"/>
        <v>0</v>
      </c>
      <c r="GW7" s="16">
        <f t="shared" si="65"/>
        <v>0</v>
      </c>
    </row>
    <row r="8" spans="1:205" s="1" customFormat="1">
      <c r="A8" s="5"/>
      <c r="B8" s="5">
        <f>COUNTIF($B$17:$B$96,"сшкс")</f>
        <v>0</v>
      </c>
      <c r="C8" s="18" t="s">
        <v>66</v>
      </c>
      <c r="D8" s="18">
        <f>SUMIF($B$17:$B$96,"сшкс",D$17:D$96)</f>
        <v>0</v>
      </c>
      <c r="E8" s="18">
        <f t="shared" ref="E8:BS8" si="66">SUMIF($B$17:$B$96,"сшкс",E$17:E$96)</f>
        <v>0</v>
      </c>
      <c r="F8" s="18">
        <f t="shared" si="66"/>
        <v>0</v>
      </c>
      <c r="G8" s="18">
        <f t="shared" si="66"/>
        <v>0</v>
      </c>
      <c r="H8" s="18">
        <f t="shared" si="66"/>
        <v>0</v>
      </c>
      <c r="I8" s="18">
        <f t="shared" si="66"/>
        <v>0</v>
      </c>
      <c r="J8" s="18">
        <f t="shared" si="66"/>
        <v>0</v>
      </c>
      <c r="K8" s="18">
        <f t="shared" si="66"/>
        <v>0</v>
      </c>
      <c r="L8" s="18">
        <f t="shared" si="66"/>
        <v>0</v>
      </c>
      <c r="M8" s="18">
        <f t="shared" si="66"/>
        <v>0</v>
      </c>
      <c r="N8" s="18">
        <f t="shared" si="66"/>
        <v>0</v>
      </c>
      <c r="O8" s="18">
        <f t="shared" si="66"/>
        <v>0</v>
      </c>
      <c r="P8" s="18">
        <f t="shared" si="66"/>
        <v>0</v>
      </c>
      <c r="Q8" s="18">
        <f t="shared" si="66"/>
        <v>0</v>
      </c>
      <c r="R8" s="51">
        <f>SUMIF($B$17:$B$96,"сшкс",R$17:R$96)</f>
        <v>0</v>
      </c>
      <c r="S8" s="61">
        <f t="shared" si="66"/>
        <v>0</v>
      </c>
      <c r="T8" s="18">
        <f t="shared" si="66"/>
        <v>0</v>
      </c>
      <c r="U8" s="18">
        <f t="shared" si="66"/>
        <v>0</v>
      </c>
      <c r="V8" s="18">
        <f t="shared" si="66"/>
        <v>0</v>
      </c>
      <c r="W8" s="18">
        <f t="shared" si="66"/>
        <v>0</v>
      </c>
      <c r="X8" s="18">
        <f t="shared" si="66"/>
        <v>0</v>
      </c>
      <c r="Y8" s="18">
        <f t="shared" si="66"/>
        <v>0</v>
      </c>
      <c r="Z8" s="18">
        <f t="shared" si="66"/>
        <v>0</v>
      </c>
      <c r="AA8" s="18">
        <f t="shared" si="66"/>
        <v>0</v>
      </c>
      <c r="AB8" s="61">
        <f t="shared" si="66"/>
        <v>0</v>
      </c>
      <c r="AC8" s="61">
        <f t="shared" si="66"/>
        <v>0</v>
      </c>
      <c r="AD8" s="18">
        <f t="shared" si="66"/>
        <v>0</v>
      </c>
      <c r="AE8" s="18">
        <f t="shared" si="66"/>
        <v>0</v>
      </c>
      <c r="AF8" s="61">
        <f t="shared" si="66"/>
        <v>0</v>
      </c>
      <c r="AG8" s="61">
        <f t="shared" si="66"/>
        <v>0</v>
      </c>
      <c r="AH8" s="61">
        <f t="shared" si="66"/>
        <v>0</v>
      </c>
      <c r="AI8" s="61">
        <f t="shared" si="66"/>
        <v>0</v>
      </c>
      <c r="AJ8" s="18">
        <f t="shared" si="66"/>
        <v>0</v>
      </c>
      <c r="AK8" s="18">
        <f t="shared" si="66"/>
        <v>0</v>
      </c>
      <c r="AL8" s="18">
        <f t="shared" si="66"/>
        <v>0</v>
      </c>
      <c r="AM8" s="18">
        <f t="shared" si="66"/>
        <v>0</v>
      </c>
      <c r="AN8" s="18">
        <f t="shared" si="66"/>
        <v>0</v>
      </c>
      <c r="AO8" s="51">
        <f t="shared" si="66"/>
        <v>0</v>
      </c>
      <c r="AP8" s="61">
        <f t="shared" si="66"/>
        <v>0</v>
      </c>
      <c r="AQ8" s="18">
        <f t="shared" si="66"/>
        <v>0</v>
      </c>
      <c r="AR8" s="18">
        <f t="shared" si="66"/>
        <v>0</v>
      </c>
      <c r="AS8" s="18">
        <f t="shared" si="66"/>
        <v>0</v>
      </c>
      <c r="AT8" s="18">
        <f t="shared" si="66"/>
        <v>0</v>
      </c>
      <c r="AU8" s="18">
        <f t="shared" si="66"/>
        <v>0</v>
      </c>
      <c r="AV8" s="18">
        <f t="shared" si="66"/>
        <v>0</v>
      </c>
      <c r="AW8" s="18">
        <f t="shared" si="66"/>
        <v>0</v>
      </c>
      <c r="AX8" s="18">
        <f t="shared" si="66"/>
        <v>0</v>
      </c>
      <c r="AY8" s="61">
        <f t="shared" si="66"/>
        <v>0</v>
      </c>
      <c r="AZ8" s="61">
        <f t="shared" si="66"/>
        <v>0</v>
      </c>
      <c r="BA8" s="18">
        <f t="shared" si="66"/>
        <v>0</v>
      </c>
      <c r="BB8" s="18">
        <f t="shared" si="66"/>
        <v>0</v>
      </c>
      <c r="BC8" s="61">
        <f t="shared" si="66"/>
        <v>0</v>
      </c>
      <c r="BD8" s="61">
        <f t="shared" si="66"/>
        <v>0</v>
      </c>
      <c r="BE8" s="61">
        <f t="shared" si="66"/>
        <v>0</v>
      </c>
      <c r="BF8" s="18">
        <f t="shared" si="66"/>
        <v>0</v>
      </c>
      <c r="BG8" s="18">
        <f t="shared" si="66"/>
        <v>0</v>
      </c>
      <c r="BH8" s="51">
        <f t="shared" si="66"/>
        <v>0</v>
      </c>
      <c r="BI8" s="61">
        <f t="shared" si="66"/>
        <v>0</v>
      </c>
      <c r="BJ8" s="18">
        <f t="shared" si="66"/>
        <v>0</v>
      </c>
      <c r="BK8" s="18">
        <f t="shared" si="66"/>
        <v>0</v>
      </c>
      <c r="BL8" s="18">
        <f t="shared" si="66"/>
        <v>0</v>
      </c>
      <c r="BM8" s="18">
        <f t="shared" si="66"/>
        <v>0</v>
      </c>
      <c r="BN8" s="18">
        <f t="shared" si="66"/>
        <v>0</v>
      </c>
      <c r="BO8" s="18">
        <f t="shared" si="66"/>
        <v>0</v>
      </c>
      <c r="BP8" s="18">
        <f t="shared" si="66"/>
        <v>0</v>
      </c>
      <c r="BQ8" s="18">
        <f t="shared" si="66"/>
        <v>0</v>
      </c>
      <c r="BR8" s="61">
        <f t="shared" si="66"/>
        <v>0</v>
      </c>
      <c r="BS8" s="61">
        <f t="shared" si="66"/>
        <v>0</v>
      </c>
      <c r="BT8" s="18">
        <f t="shared" ref="BT8:FD8" si="67">SUMIF($B$17:$B$96,"сшкс",BT$17:BT$96)</f>
        <v>0</v>
      </c>
      <c r="BU8" s="18">
        <f t="shared" si="67"/>
        <v>0</v>
      </c>
      <c r="BV8" s="61">
        <f t="shared" si="67"/>
        <v>0</v>
      </c>
      <c r="BW8" s="61">
        <f t="shared" si="67"/>
        <v>0</v>
      </c>
      <c r="BX8" s="61">
        <f t="shared" si="67"/>
        <v>0</v>
      </c>
      <c r="BY8" s="61">
        <f t="shared" si="67"/>
        <v>0</v>
      </c>
      <c r="BZ8" s="18">
        <f t="shared" si="67"/>
        <v>0</v>
      </c>
      <c r="CA8" s="18">
        <f t="shared" si="67"/>
        <v>0</v>
      </c>
      <c r="CB8" s="51">
        <f t="shared" si="67"/>
        <v>0</v>
      </c>
      <c r="CC8" s="61">
        <f t="shared" si="67"/>
        <v>0</v>
      </c>
      <c r="CD8" s="18">
        <f t="shared" si="67"/>
        <v>0</v>
      </c>
      <c r="CE8" s="18">
        <f t="shared" si="67"/>
        <v>0</v>
      </c>
      <c r="CF8" s="18">
        <f t="shared" si="67"/>
        <v>0</v>
      </c>
      <c r="CG8" s="18">
        <f t="shared" si="67"/>
        <v>0</v>
      </c>
      <c r="CH8" s="18">
        <f t="shared" si="67"/>
        <v>0</v>
      </c>
      <c r="CI8" s="18">
        <f t="shared" si="67"/>
        <v>0</v>
      </c>
      <c r="CJ8" s="18">
        <f t="shared" si="67"/>
        <v>0</v>
      </c>
      <c r="CK8" s="18">
        <f t="shared" si="67"/>
        <v>0</v>
      </c>
      <c r="CL8" s="61">
        <f t="shared" si="67"/>
        <v>0</v>
      </c>
      <c r="CM8" s="61">
        <f t="shared" si="67"/>
        <v>0</v>
      </c>
      <c r="CN8" s="18">
        <f t="shared" si="67"/>
        <v>0</v>
      </c>
      <c r="CO8" s="18">
        <f t="shared" si="67"/>
        <v>0</v>
      </c>
      <c r="CP8" s="61">
        <f t="shared" si="67"/>
        <v>0</v>
      </c>
      <c r="CQ8" s="61">
        <f t="shared" si="67"/>
        <v>0</v>
      </c>
      <c r="CR8" s="61">
        <f t="shared" si="67"/>
        <v>0</v>
      </c>
      <c r="CS8" s="61">
        <f t="shared" si="67"/>
        <v>0</v>
      </c>
      <c r="CT8" s="18">
        <f t="shared" si="67"/>
        <v>0</v>
      </c>
      <c r="CU8" s="18">
        <f t="shared" si="67"/>
        <v>0</v>
      </c>
      <c r="CV8" s="51">
        <f t="shared" si="67"/>
        <v>0</v>
      </c>
      <c r="CW8" s="61">
        <f t="shared" si="67"/>
        <v>0</v>
      </c>
      <c r="CX8" s="18">
        <f t="shared" si="67"/>
        <v>0</v>
      </c>
      <c r="CY8" s="18">
        <f t="shared" si="67"/>
        <v>0</v>
      </c>
      <c r="CZ8" s="18">
        <f t="shared" si="67"/>
        <v>0</v>
      </c>
      <c r="DA8" s="18">
        <f t="shared" si="67"/>
        <v>0</v>
      </c>
      <c r="DB8" s="18">
        <f t="shared" si="67"/>
        <v>0</v>
      </c>
      <c r="DC8" s="18">
        <f t="shared" si="67"/>
        <v>0</v>
      </c>
      <c r="DD8" s="18">
        <f t="shared" si="67"/>
        <v>0</v>
      </c>
      <c r="DE8" s="18">
        <f t="shared" si="67"/>
        <v>0</v>
      </c>
      <c r="DF8" s="61">
        <f t="shared" si="67"/>
        <v>0</v>
      </c>
      <c r="DG8" s="61">
        <f t="shared" si="67"/>
        <v>0</v>
      </c>
      <c r="DH8" s="18">
        <f t="shared" si="67"/>
        <v>0</v>
      </c>
      <c r="DI8" s="18">
        <f t="shared" si="67"/>
        <v>0</v>
      </c>
      <c r="DJ8" s="61">
        <f t="shared" si="67"/>
        <v>0</v>
      </c>
      <c r="DK8" s="61">
        <f t="shared" si="67"/>
        <v>0</v>
      </c>
      <c r="DL8" s="61">
        <f t="shared" si="67"/>
        <v>0</v>
      </c>
      <c r="DM8" s="61">
        <f t="shared" si="67"/>
        <v>0</v>
      </c>
      <c r="DN8" s="18">
        <f t="shared" si="67"/>
        <v>0</v>
      </c>
      <c r="DO8" s="18">
        <f t="shared" si="67"/>
        <v>0</v>
      </c>
      <c r="DP8" s="18">
        <f t="shared" si="67"/>
        <v>0</v>
      </c>
      <c r="DQ8" s="18">
        <f t="shared" si="67"/>
        <v>0</v>
      </c>
      <c r="DR8" s="18">
        <f t="shared" si="67"/>
        <v>0</v>
      </c>
      <c r="DS8" s="51">
        <f t="shared" si="67"/>
        <v>0</v>
      </c>
      <c r="DT8" s="61">
        <f t="shared" si="67"/>
        <v>0</v>
      </c>
      <c r="DU8" s="18">
        <f t="shared" si="67"/>
        <v>0</v>
      </c>
      <c r="DV8" s="18">
        <f t="shared" si="67"/>
        <v>0</v>
      </c>
      <c r="DW8" s="18">
        <f t="shared" si="67"/>
        <v>0</v>
      </c>
      <c r="DX8" s="18">
        <f t="shared" si="67"/>
        <v>0</v>
      </c>
      <c r="DY8" s="18">
        <f t="shared" si="67"/>
        <v>0</v>
      </c>
      <c r="DZ8" s="18">
        <f t="shared" si="67"/>
        <v>0</v>
      </c>
      <c r="EA8" s="18">
        <f t="shared" si="67"/>
        <v>0</v>
      </c>
      <c r="EB8" s="18">
        <f t="shared" si="67"/>
        <v>0</v>
      </c>
      <c r="EC8" s="61">
        <f t="shared" si="67"/>
        <v>0</v>
      </c>
      <c r="ED8" s="61">
        <f t="shared" si="67"/>
        <v>0</v>
      </c>
      <c r="EE8" s="18">
        <f t="shared" si="67"/>
        <v>0</v>
      </c>
      <c r="EF8" s="18">
        <f t="shared" si="67"/>
        <v>0</v>
      </c>
      <c r="EG8" s="61">
        <f t="shared" si="67"/>
        <v>0</v>
      </c>
      <c r="EH8" s="61">
        <f t="shared" si="67"/>
        <v>0</v>
      </c>
      <c r="EI8" s="61">
        <f t="shared" si="67"/>
        <v>0</v>
      </c>
      <c r="EJ8" s="18">
        <f t="shared" si="67"/>
        <v>0</v>
      </c>
      <c r="EK8" s="18">
        <f t="shared" si="67"/>
        <v>0</v>
      </c>
      <c r="EL8" s="51">
        <f t="shared" si="67"/>
        <v>0</v>
      </c>
      <c r="EM8" s="61">
        <f t="shared" si="67"/>
        <v>0</v>
      </c>
      <c r="EN8" s="18">
        <f t="shared" si="67"/>
        <v>0</v>
      </c>
      <c r="EO8" s="18">
        <f t="shared" si="67"/>
        <v>0</v>
      </c>
      <c r="EP8" s="18">
        <f t="shared" si="67"/>
        <v>0</v>
      </c>
      <c r="EQ8" s="18">
        <f t="shared" si="67"/>
        <v>0</v>
      </c>
      <c r="ER8" s="18">
        <f t="shared" si="67"/>
        <v>0</v>
      </c>
      <c r="ES8" s="18">
        <f t="shared" si="67"/>
        <v>0</v>
      </c>
      <c r="ET8" s="18">
        <f t="shared" si="67"/>
        <v>0</v>
      </c>
      <c r="EU8" s="18">
        <f t="shared" si="67"/>
        <v>0</v>
      </c>
      <c r="EV8" s="61">
        <f t="shared" si="67"/>
        <v>0</v>
      </c>
      <c r="EW8" s="61">
        <f t="shared" si="67"/>
        <v>0</v>
      </c>
      <c r="EX8" s="18">
        <f t="shared" si="67"/>
        <v>0</v>
      </c>
      <c r="EY8" s="18">
        <f t="shared" si="67"/>
        <v>0</v>
      </c>
      <c r="EZ8" s="61">
        <f t="shared" si="67"/>
        <v>0</v>
      </c>
      <c r="FA8" s="61">
        <f t="shared" si="67"/>
        <v>0</v>
      </c>
      <c r="FB8" s="61">
        <f t="shared" si="67"/>
        <v>0</v>
      </c>
      <c r="FC8" s="61">
        <f t="shared" si="67"/>
        <v>0</v>
      </c>
      <c r="FD8" s="18">
        <f t="shared" si="67"/>
        <v>0</v>
      </c>
      <c r="FE8" s="18">
        <f t="shared" ref="FE8" si="68">SUMIF($B$17:$B$96,"сшкс",FE$17:FE$96)</f>
        <v>0</v>
      </c>
      <c r="FF8" s="51">
        <f t="shared" ref="FF8:GS8" si="69">SUMIF($B$17:$B$96,"сшкс",FF$17:FF$96)</f>
        <v>0</v>
      </c>
      <c r="FG8" s="61">
        <f t="shared" si="69"/>
        <v>0</v>
      </c>
      <c r="FH8" s="61">
        <f t="shared" si="69"/>
        <v>0</v>
      </c>
      <c r="FI8" s="61">
        <f t="shared" si="69"/>
        <v>0</v>
      </c>
      <c r="FJ8" s="18">
        <f t="shared" si="69"/>
        <v>0</v>
      </c>
      <c r="FK8" s="18">
        <f t="shared" si="69"/>
        <v>0</v>
      </c>
      <c r="FL8" s="18">
        <f t="shared" si="69"/>
        <v>0</v>
      </c>
      <c r="FM8" s="18">
        <f t="shared" si="69"/>
        <v>0</v>
      </c>
      <c r="FN8" s="18">
        <f t="shared" si="69"/>
        <v>0</v>
      </c>
      <c r="FO8" s="18">
        <f t="shared" si="69"/>
        <v>0</v>
      </c>
      <c r="FP8" s="18">
        <f t="shared" si="69"/>
        <v>0</v>
      </c>
      <c r="FQ8" s="18">
        <f t="shared" si="69"/>
        <v>0</v>
      </c>
      <c r="FR8" s="18">
        <f t="shared" si="69"/>
        <v>0</v>
      </c>
      <c r="FS8" s="18">
        <f t="shared" si="69"/>
        <v>0</v>
      </c>
      <c r="FT8" s="18">
        <f t="shared" si="69"/>
        <v>0</v>
      </c>
      <c r="FU8" s="18">
        <f t="shared" si="69"/>
        <v>0</v>
      </c>
      <c r="FV8" s="18">
        <f t="shared" si="69"/>
        <v>0</v>
      </c>
      <c r="FW8" s="18">
        <f t="shared" si="69"/>
        <v>0</v>
      </c>
      <c r="FX8" s="18">
        <f t="shared" si="69"/>
        <v>0</v>
      </c>
      <c r="FY8" s="18">
        <f t="shared" si="69"/>
        <v>0</v>
      </c>
      <c r="FZ8" s="18">
        <f t="shared" si="69"/>
        <v>0</v>
      </c>
      <c r="GA8" s="18">
        <f t="shared" si="69"/>
        <v>0</v>
      </c>
      <c r="GB8" s="18">
        <f t="shared" si="69"/>
        <v>0</v>
      </c>
      <c r="GC8" s="18">
        <f t="shared" si="69"/>
        <v>0</v>
      </c>
      <c r="GD8" s="18">
        <f t="shared" si="69"/>
        <v>0</v>
      </c>
      <c r="GE8" s="18">
        <f t="shared" si="69"/>
        <v>0</v>
      </c>
      <c r="GF8" s="18">
        <f t="shared" si="69"/>
        <v>0</v>
      </c>
      <c r="GG8" s="18">
        <f t="shared" si="69"/>
        <v>0</v>
      </c>
      <c r="GH8" s="18">
        <f t="shared" si="69"/>
        <v>0</v>
      </c>
      <c r="GI8" s="18">
        <f t="shared" si="69"/>
        <v>0</v>
      </c>
      <c r="GJ8" s="18">
        <f t="shared" si="69"/>
        <v>0</v>
      </c>
      <c r="GK8" s="18">
        <f t="shared" si="69"/>
        <v>0</v>
      </c>
      <c r="GL8" s="18">
        <f t="shared" si="69"/>
        <v>0</v>
      </c>
      <c r="GM8" s="18">
        <f t="shared" si="69"/>
        <v>0</v>
      </c>
      <c r="GN8" s="18">
        <f t="shared" si="69"/>
        <v>0</v>
      </c>
      <c r="GO8" s="18">
        <f t="shared" si="69"/>
        <v>0</v>
      </c>
      <c r="GP8" s="18">
        <f t="shared" si="69"/>
        <v>0</v>
      </c>
      <c r="GQ8" s="18">
        <f t="shared" si="69"/>
        <v>0</v>
      </c>
      <c r="GR8" s="18">
        <f t="shared" si="69"/>
        <v>0</v>
      </c>
      <c r="GS8" s="18">
        <f t="shared" si="69"/>
        <v>0</v>
      </c>
      <c r="GT8" s="51">
        <f t="shared" ref="GT8:GW8" si="70">SUMIF($B$17:$B$96,"сшкс",GT$17:GT$96)</f>
        <v>0</v>
      </c>
      <c r="GU8" s="18">
        <f t="shared" si="70"/>
        <v>0</v>
      </c>
      <c r="GV8" s="18">
        <f t="shared" si="70"/>
        <v>0</v>
      </c>
      <c r="GW8" s="18">
        <f t="shared" si="70"/>
        <v>0</v>
      </c>
    </row>
    <row r="9" spans="1:205" s="1" customFormat="1">
      <c r="A9" s="5"/>
      <c r="B9" s="5">
        <f>COUNTIF($B$17:$B$96,"сс5")</f>
        <v>0</v>
      </c>
      <c r="C9" s="18" t="s">
        <v>67</v>
      </c>
      <c r="D9" s="18">
        <f t="shared" ref="D9:BR9" si="71">SUMIF($B$17:$B$96,"сс5",D$17:D$96)</f>
        <v>0</v>
      </c>
      <c r="E9" s="18">
        <f t="shared" si="71"/>
        <v>0</v>
      </c>
      <c r="F9" s="18">
        <f t="shared" si="71"/>
        <v>0</v>
      </c>
      <c r="G9" s="18">
        <f t="shared" si="71"/>
        <v>0</v>
      </c>
      <c r="H9" s="18">
        <f t="shared" si="71"/>
        <v>0</v>
      </c>
      <c r="I9" s="18">
        <f t="shared" si="71"/>
        <v>0</v>
      </c>
      <c r="J9" s="18">
        <f t="shared" si="71"/>
        <v>0</v>
      </c>
      <c r="K9" s="18">
        <f t="shared" si="71"/>
        <v>0</v>
      </c>
      <c r="L9" s="18">
        <f t="shared" si="71"/>
        <v>0</v>
      </c>
      <c r="M9" s="18">
        <f t="shared" si="71"/>
        <v>0</v>
      </c>
      <c r="N9" s="18">
        <f t="shared" si="71"/>
        <v>0</v>
      </c>
      <c r="O9" s="18">
        <f t="shared" si="71"/>
        <v>0</v>
      </c>
      <c r="P9" s="18">
        <f t="shared" si="71"/>
        <v>0</v>
      </c>
      <c r="Q9" s="18">
        <f t="shared" si="71"/>
        <v>0</v>
      </c>
      <c r="R9" s="51">
        <f t="shared" si="71"/>
        <v>0</v>
      </c>
      <c r="S9" s="61">
        <f t="shared" si="71"/>
        <v>0</v>
      </c>
      <c r="T9" s="18">
        <f t="shared" si="71"/>
        <v>0</v>
      </c>
      <c r="U9" s="18">
        <f t="shared" si="71"/>
        <v>0</v>
      </c>
      <c r="V9" s="18">
        <f t="shared" si="71"/>
        <v>0</v>
      </c>
      <c r="W9" s="18">
        <f t="shared" si="71"/>
        <v>0</v>
      </c>
      <c r="X9" s="18">
        <f t="shared" si="71"/>
        <v>0</v>
      </c>
      <c r="Y9" s="18">
        <f t="shared" si="71"/>
        <v>0</v>
      </c>
      <c r="Z9" s="18">
        <f t="shared" si="71"/>
        <v>0</v>
      </c>
      <c r="AA9" s="18">
        <f t="shared" si="71"/>
        <v>0</v>
      </c>
      <c r="AB9" s="61">
        <f t="shared" si="71"/>
        <v>0</v>
      </c>
      <c r="AC9" s="61">
        <f t="shared" si="71"/>
        <v>0</v>
      </c>
      <c r="AD9" s="18">
        <f t="shared" si="71"/>
        <v>0</v>
      </c>
      <c r="AE9" s="18">
        <f t="shared" si="71"/>
        <v>0</v>
      </c>
      <c r="AF9" s="61">
        <f t="shared" si="71"/>
        <v>0</v>
      </c>
      <c r="AG9" s="61">
        <f t="shared" si="71"/>
        <v>0</v>
      </c>
      <c r="AH9" s="61">
        <f t="shared" si="71"/>
        <v>0</v>
      </c>
      <c r="AI9" s="61">
        <f t="shared" si="71"/>
        <v>0</v>
      </c>
      <c r="AJ9" s="18">
        <f t="shared" si="71"/>
        <v>0</v>
      </c>
      <c r="AK9" s="18">
        <f t="shared" si="71"/>
        <v>0</v>
      </c>
      <c r="AL9" s="18">
        <f t="shared" si="71"/>
        <v>0</v>
      </c>
      <c r="AM9" s="18">
        <f t="shared" si="71"/>
        <v>0</v>
      </c>
      <c r="AN9" s="18">
        <f t="shared" si="71"/>
        <v>0</v>
      </c>
      <c r="AO9" s="51">
        <f t="shared" si="71"/>
        <v>0</v>
      </c>
      <c r="AP9" s="61">
        <f t="shared" si="71"/>
        <v>0</v>
      </c>
      <c r="AQ9" s="18">
        <f t="shared" si="71"/>
        <v>0</v>
      </c>
      <c r="AR9" s="18">
        <f t="shared" si="71"/>
        <v>0</v>
      </c>
      <c r="AS9" s="18">
        <f t="shared" si="71"/>
        <v>0</v>
      </c>
      <c r="AT9" s="18">
        <f t="shared" si="71"/>
        <v>0</v>
      </c>
      <c r="AU9" s="18">
        <f t="shared" si="71"/>
        <v>0</v>
      </c>
      <c r="AV9" s="18">
        <f t="shared" si="71"/>
        <v>0</v>
      </c>
      <c r="AW9" s="18">
        <f t="shared" si="71"/>
        <v>0</v>
      </c>
      <c r="AX9" s="18">
        <f t="shared" si="71"/>
        <v>0</v>
      </c>
      <c r="AY9" s="61">
        <f t="shared" si="71"/>
        <v>0</v>
      </c>
      <c r="AZ9" s="61">
        <f t="shared" si="71"/>
        <v>0</v>
      </c>
      <c r="BA9" s="18">
        <f t="shared" si="71"/>
        <v>0</v>
      </c>
      <c r="BB9" s="18">
        <f t="shared" si="71"/>
        <v>0</v>
      </c>
      <c r="BC9" s="61">
        <f t="shared" si="71"/>
        <v>0</v>
      </c>
      <c r="BD9" s="61">
        <f t="shared" si="71"/>
        <v>0</v>
      </c>
      <c r="BE9" s="61">
        <f t="shared" si="71"/>
        <v>0</v>
      </c>
      <c r="BF9" s="18">
        <f t="shared" si="71"/>
        <v>0</v>
      </c>
      <c r="BG9" s="18">
        <f t="shared" si="71"/>
        <v>0</v>
      </c>
      <c r="BH9" s="51">
        <f t="shared" si="71"/>
        <v>0</v>
      </c>
      <c r="BI9" s="61">
        <f t="shared" si="71"/>
        <v>0</v>
      </c>
      <c r="BJ9" s="18">
        <f t="shared" si="71"/>
        <v>0</v>
      </c>
      <c r="BK9" s="18">
        <f t="shared" si="71"/>
        <v>0</v>
      </c>
      <c r="BL9" s="18">
        <f t="shared" si="71"/>
        <v>0</v>
      </c>
      <c r="BM9" s="18">
        <f t="shared" si="71"/>
        <v>0</v>
      </c>
      <c r="BN9" s="18">
        <f t="shared" si="71"/>
        <v>0</v>
      </c>
      <c r="BO9" s="18">
        <f t="shared" si="71"/>
        <v>0</v>
      </c>
      <c r="BP9" s="18">
        <f t="shared" si="71"/>
        <v>0</v>
      </c>
      <c r="BQ9" s="18">
        <f t="shared" si="71"/>
        <v>0</v>
      </c>
      <c r="BR9" s="61">
        <f t="shared" si="71"/>
        <v>0</v>
      </c>
      <c r="BS9" s="61">
        <f t="shared" ref="BS9:FB9" si="72">SUMIF($B$17:$B$96,"сс5",BS$17:BS$96)</f>
        <v>0</v>
      </c>
      <c r="BT9" s="18">
        <f t="shared" si="72"/>
        <v>0</v>
      </c>
      <c r="BU9" s="18">
        <f t="shared" si="72"/>
        <v>0</v>
      </c>
      <c r="BV9" s="61">
        <f t="shared" si="72"/>
        <v>0</v>
      </c>
      <c r="BW9" s="61">
        <f t="shared" si="72"/>
        <v>0</v>
      </c>
      <c r="BX9" s="61">
        <f t="shared" si="72"/>
        <v>0</v>
      </c>
      <c r="BY9" s="61">
        <f t="shared" si="72"/>
        <v>0</v>
      </c>
      <c r="BZ9" s="18">
        <f t="shared" si="72"/>
        <v>0</v>
      </c>
      <c r="CA9" s="18">
        <f t="shared" si="72"/>
        <v>0</v>
      </c>
      <c r="CB9" s="51">
        <f t="shared" si="72"/>
        <v>0</v>
      </c>
      <c r="CC9" s="61">
        <f t="shared" si="72"/>
        <v>0</v>
      </c>
      <c r="CD9" s="18">
        <f t="shared" si="72"/>
        <v>0</v>
      </c>
      <c r="CE9" s="18">
        <f t="shared" si="72"/>
        <v>0</v>
      </c>
      <c r="CF9" s="18">
        <f t="shared" si="72"/>
        <v>0</v>
      </c>
      <c r="CG9" s="18">
        <f t="shared" si="72"/>
        <v>0</v>
      </c>
      <c r="CH9" s="18">
        <f t="shared" si="72"/>
        <v>0</v>
      </c>
      <c r="CI9" s="18">
        <f t="shared" si="72"/>
        <v>0</v>
      </c>
      <c r="CJ9" s="18">
        <f t="shared" si="72"/>
        <v>0</v>
      </c>
      <c r="CK9" s="18">
        <f t="shared" si="72"/>
        <v>0</v>
      </c>
      <c r="CL9" s="61">
        <f t="shared" si="72"/>
        <v>0</v>
      </c>
      <c r="CM9" s="61">
        <f t="shared" si="72"/>
        <v>0</v>
      </c>
      <c r="CN9" s="18">
        <f t="shared" si="72"/>
        <v>0</v>
      </c>
      <c r="CO9" s="18">
        <f t="shared" si="72"/>
        <v>0</v>
      </c>
      <c r="CP9" s="61">
        <f t="shared" si="72"/>
        <v>0</v>
      </c>
      <c r="CQ9" s="61">
        <f t="shared" si="72"/>
        <v>0</v>
      </c>
      <c r="CR9" s="61">
        <f t="shared" si="72"/>
        <v>0</v>
      </c>
      <c r="CS9" s="61">
        <f t="shared" si="72"/>
        <v>0</v>
      </c>
      <c r="CT9" s="18">
        <f t="shared" si="72"/>
        <v>0</v>
      </c>
      <c r="CU9" s="18">
        <f t="shared" si="72"/>
        <v>0</v>
      </c>
      <c r="CV9" s="51">
        <f t="shared" si="72"/>
        <v>0</v>
      </c>
      <c r="CW9" s="61">
        <f t="shared" si="72"/>
        <v>0</v>
      </c>
      <c r="CX9" s="18">
        <f t="shared" si="72"/>
        <v>0</v>
      </c>
      <c r="CY9" s="18">
        <f t="shared" si="72"/>
        <v>0</v>
      </c>
      <c r="CZ9" s="18">
        <f t="shared" si="72"/>
        <v>0</v>
      </c>
      <c r="DA9" s="18">
        <f t="shared" si="72"/>
        <v>0</v>
      </c>
      <c r="DB9" s="18">
        <f t="shared" si="72"/>
        <v>0</v>
      </c>
      <c r="DC9" s="18">
        <f t="shared" si="72"/>
        <v>0</v>
      </c>
      <c r="DD9" s="18">
        <f t="shared" si="72"/>
        <v>0</v>
      </c>
      <c r="DE9" s="18">
        <f t="shared" si="72"/>
        <v>0</v>
      </c>
      <c r="DF9" s="61">
        <f t="shared" si="72"/>
        <v>0</v>
      </c>
      <c r="DG9" s="61">
        <f t="shared" si="72"/>
        <v>0</v>
      </c>
      <c r="DH9" s="18">
        <f t="shared" si="72"/>
        <v>0</v>
      </c>
      <c r="DI9" s="18">
        <f t="shared" si="72"/>
        <v>0</v>
      </c>
      <c r="DJ9" s="61">
        <f t="shared" si="72"/>
        <v>0</v>
      </c>
      <c r="DK9" s="61">
        <f t="shared" si="72"/>
        <v>0</v>
      </c>
      <c r="DL9" s="61">
        <f t="shared" si="72"/>
        <v>0</v>
      </c>
      <c r="DM9" s="61">
        <f t="shared" si="72"/>
        <v>0</v>
      </c>
      <c r="DN9" s="18">
        <f t="shared" si="72"/>
        <v>0</v>
      </c>
      <c r="DO9" s="18">
        <f t="shared" si="72"/>
        <v>0</v>
      </c>
      <c r="DP9" s="18">
        <f t="shared" si="72"/>
        <v>0</v>
      </c>
      <c r="DQ9" s="18">
        <f t="shared" si="72"/>
        <v>0</v>
      </c>
      <c r="DR9" s="18">
        <f t="shared" si="72"/>
        <v>0</v>
      </c>
      <c r="DS9" s="51">
        <f t="shared" si="72"/>
        <v>0</v>
      </c>
      <c r="DT9" s="61">
        <f t="shared" si="72"/>
        <v>0</v>
      </c>
      <c r="DU9" s="18">
        <f t="shared" si="72"/>
        <v>0</v>
      </c>
      <c r="DV9" s="18">
        <f t="shared" si="72"/>
        <v>0</v>
      </c>
      <c r="DW9" s="18">
        <f t="shared" si="72"/>
        <v>0</v>
      </c>
      <c r="DX9" s="18">
        <f t="shared" si="72"/>
        <v>0</v>
      </c>
      <c r="DY9" s="18">
        <f t="shared" si="72"/>
        <v>0</v>
      </c>
      <c r="DZ9" s="18">
        <f t="shared" si="72"/>
        <v>0</v>
      </c>
      <c r="EA9" s="18">
        <f t="shared" si="72"/>
        <v>0</v>
      </c>
      <c r="EB9" s="18">
        <f t="shared" si="72"/>
        <v>0</v>
      </c>
      <c r="EC9" s="61">
        <f t="shared" si="72"/>
        <v>0</v>
      </c>
      <c r="ED9" s="61">
        <f t="shared" si="72"/>
        <v>0</v>
      </c>
      <c r="EE9" s="18">
        <f t="shared" si="72"/>
        <v>0</v>
      </c>
      <c r="EF9" s="18">
        <f t="shared" si="72"/>
        <v>0</v>
      </c>
      <c r="EG9" s="61">
        <f t="shared" si="72"/>
        <v>0</v>
      </c>
      <c r="EH9" s="61">
        <f t="shared" si="72"/>
        <v>0</v>
      </c>
      <c r="EI9" s="61">
        <f t="shared" si="72"/>
        <v>0</v>
      </c>
      <c r="EJ9" s="18">
        <f t="shared" si="72"/>
        <v>0</v>
      </c>
      <c r="EK9" s="18">
        <f t="shared" si="72"/>
        <v>0</v>
      </c>
      <c r="EL9" s="51">
        <f t="shared" si="72"/>
        <v>0</v>
      </c>
      <c r="EM9" s="61">
        <f t="shared" si="72"/>
        <v>0</v>
      </c>
      <c r="EN9" s="18">
        <f t="shared" si="72"/>
        <v>0</v>
      </c>
      <c r="EO9" s="18">
        <f t="shared" si="72"/>
        <v>0</v>
      </c>
      <c r="EP9" s="18">
        <f t="shared" si="72"/>
        <v>0</v>
      </c>
      <c r="EQ9" s="18">
        <f t="shared" si="72"/>
        <v>0</v>
      </c>
      <c r="ER9" s="18">
        <f t="shared" si="72"/>
        <v>0</v>
      </c>
      <c r="ES9" s="18">
        <f t="shared" si="72"/>
        <v>0</v>
      </c>
      <c r="ET9" s="18">
        <f t="shared" si="72"/>
        <v>0</v>
      </c>
      <c r="EU9" s="18">
        <f t="shared" si="72"/>
        <v>0</v>
      </c>
      <c r="EV9" s="61">
        <f t="shared" si="72"/>
        <v>0</v>
      </c>
      <c r="EW9" s="61">
        <f t="shared" si="72"/>
        <v>0</v>
      </c>
      <c r="EX9" s="18">
        <f t="shared" si="72"/>
        <v>0</v>
      </c>
      <c r="EY9" s="18">
        <f t="shared" si="72"/>
        <v>0</v>
      </c>
      <c r="EZ9" s="61">
        <f t="shared" si="72"/>
        <v>0</v>
      </c>
      <c r="FA9" s="61">
        <f t="shared" si="72"/>
        <v>0</v>
      </c>
      <c r="FB9" s="61">
        <f t="shared" si="72"/>
        <v>0</v>
      </c>
      <c r="FC9" s="61">
        <f t="shared" ref="FC9:GS9" si="73">SUMIF($B$17:$B$96,"сс5",FC$17:FC$96)</f>
        <v>0</v>
      </c>
      <c r="FD9" s="18">
        <f t="shared" si="73"/>
        <v>0</v>
      </c>
      <c r="FE9" s="18">
        <f t="shared" si="73"/>
        <v>0</v>
      </c>
      <c r="FF9" s="51">
        <f t="shared" si="73"/>
        <v>0</v>
      </c>
      <c r="FG9" s="61">
        <f t="shared" si="73"/>
        <v>0</v>
      </c>
      <c r="FH9" s="61">
        <f t="shared" si="73"/>
        <v>0</v>
      </c>
      <c r="FI9" s="61">
        <f t="shared" si="73"/>
        <v>0</v>
      </c>
      <c r="FJ9" s="18">
        <f t="shared" si="73"/>
        <v>0</v>
      </c>
      <c r="FK9" s="18">
        <f t="shared" si="73"/>
        <v>0</v>
      </c>
      <c r="FL9" s="18">
        <f t="shared" si="73"/>
        <v>0</v>
      </c>
      <c r="FM9" s="18">
        <f t="shared" si="73"/>
        <v>0</v>
      </c>
      <c r="FN9" s="18">
        <f t="shared" si="73"/>
        <v>0</v>
      </c>
      <c r="FO9" s="18">
        <f t="shared" si="73"/>
        <v>0</v>
      </c>
      <c r="FP9" s="18">
        <f t="shared" si="73"/>
        <v>0</v>
      </c>
      <c r="FQ9" s="18">
        <f t="shared" si="73"/>
        <v>0</v>
      </c>
      <c r="FR9" s="18">
        <f t="shared" si="73"/>
        <v>0</v>
      </c>
      <c r="FS9" s="18">
        <f t="shared" si="73"/>
        <v>0</v>
      </c>
      <c r="FT9" s="18">
        <f t="shared" si="73"/>
        <v>0</v>
      </c>
      <c r="FU9" s="18">
        <f t="shared" si="73"/>
        <v>0</v>
      </c>
      <c r="FV9" s="18">
        <f t="shared" si="73"/>
        <v>0</v>
      </c>
      <c r="FW9" s="18">
        <f t="shared" si="73"/>
        <v>0</v>
      </c>
      <c r="FX9" s="18">
        <f t="shared" si="73"/>
        <v>0</v>
      </c>
      <c r="FY9" s="18">
        <f t="shared" si="73"/>
        <v>0</v>
      </c>
      <c r="FZ9" s="18">
        <f t="shared" si="73"/>
        <v>0</v>
      </c>
      <c r="GA9" s="18">
        <f t="shared" si="73"/>
        <v>0</v>
      </c>
      <c r="GB9" s="18">
        <f t="shared" si="73"/>
        <v>0</v>
      </c>
      <c r="GC9" s="18">
        <f t="shared" si="73"/>
        <v>0</v>
      </c>
      <c r="GD9" s="18">
        <f t="shared" si="73"/>
        <v>0</v>
      </c>
      <c r="GE9" s="18">
        <f t="shared" si="73"/>
        <v>0</v>
      </c>
      <c r="GF9" s="18">
        <f t="shared" si="73"/>
        <v>0</v>
      </c>
      <c r="GG9" s="18">
        <f t="shared" si="73"/>
        <v>0</v>
      </c>
      <c r="GH9" s="18">
        <f t="shared" si="73"/>
        <v>0</v>
      </c>
      <c r="GI9" s="18">
        <f t="shared" si="73"/>
        <v>0</v>
      </c>
      <c r="GJ9" s="18">
        <f t="shared" si="73"/>
        <v>0</v>
      </c>
      <c r="GK9" s="18">
        <f t="shared" si="73"/>
        <v>0</v>
      </c>
      <c r="GL9" s="18">
        <f t="shared" si="73"/>
        <v>0</v>
      </c>
      <c r="GM9" s="18">
        <f t="shared" si="73"/>
        <v>0</v>
      </c>
      <c r="GN9" s="18">
        <f t="shared" si="73"/>
        <v>0</v>
      </c>
      <c r="GO9" s="18">
        <f t="shared" si="73"/>
        <v>0</v>
      </c>
      <c r="GP9" s="18">
        <f t="shared" si="73"/>
        <v>0</v>
      </c>
      <c r="GQ9" s="18">
        <f t="shared" si="73"/>
        <v>0</v>
      </c>
      <c r="GR9" s="18">
        <f t="shared" si="73"/>
        <v>0</v>
      </c>
      <c r="GS9" s="18">
        <f t="shared" si="73"/>
        <v>0</v>
      </c>
      <c r="GT9" s="51">
        <f t="shared" ref="GT9:GW9" si="74">SUMIF($B$17:$B$96,"сс5",GT$17:GT$96)</f>
        <v>0</v>
      </c>
      <c r="GU9" s="18">
        <f t="shared" si="74"/>
        <v>0</v>
      </c>
      <c r="GV9" s="18">
        <f t="shared" si="74"/>
        <v>0</v>
      </c>
      <c r="GW9" s="18">
        <f t="shared" si="74"/>
        <v>0</v>
      </c>
    </row>
    <row r="10" spans="1:205" s="1" customFormat="1">
      <c r="A10" s="5"/>
      <c r="B10" s="5">
        <f>COUNTIF($B$17:$B$96,"сс6")</f>
        <v>0</v>
      </c>
      <c r="C10" s="18" t="s">
        <v>68</v>
      </c>
      <c r="D10" s="18">
        <f t="shared" ref="D10:BR10" si="75">SUMIF($B$17:$B$96,"сс6",D$17:D$96)</f>
        <v>0</v>
      </c>
      <c r="E10" s="18">
        <f t="shared" si="75"/>
        <v>0</v>
      </c>
      <c r="F10" s="18">
        <f t="shared" si="75"/>
        <v>0</v>
      </c>
      <c r="G10" s="18">
        <f t="shared" si="75"/>
        <v>0</v>
      </c>
      <c r="H10" s="18">
        <f t="shared" si="75"/>
        <v>0</v>
      </c>
      <c r="I10" s="18">
        <f t="shared" si="75"/>
        <v>0</v>
      </c>
      <c r="J10" s="18">
        <f t="shared" si="75"/>
        <v>0</v>
      </c>
      <c r="K10" s="18">
        <f t="shared" si="75"/>
        <v>0</v>
      </c>
      <c r="L10" s="18">
        <f t="shared" si="75"/>
        <v>0</v>
      </c>
      <c r="M10" s="18">
        <f t="shared" si="75"/>
        <v>0</v>
      </c>
      <c r="N10" s="18">
        <f t="shared" si="75"/>
        <v>0</v>
      </c>
      <c r="O10" s="18">
        <f t="shared" si="75"/>
        <v>0</v>
      </c>
      <c r="P10" s="18">
        <f t="shared" si="75"/>
        <v>0</v>
      </c>
      <c r="Q10" s="18">
        <f t="shared" si="75"/>
        <v>0</v>
      </c>
      <c r="R10" s="51">
        <f t="shared" si="75"/>
        <v>0</v>
      </c>
      <c r="S10" s="61">
        <f t="shared" si="75"/>
        <v>0</v>
      </c>
      <c r="T10" s="18">
        <f t="shared" si="75"/>
        <v>0</v>
      </c>
      <c r="U10" s="18">
        <f t="shared" si="75"/>
        <v>0</v>
      </c>
      <c r="V10" s="18">
        <f t="shared" si="75"/>
        <v>0</v>
      </c>
      <c r="W10" s="18">
        <f t="shared" si="75"/>
        <v>0</v>
      </c>
      <c r="X10" s="18">
        <f t="shared" si="75"/>
        <v>0</v>
      </c>
      <c r="Y10" s="18">
        <f t="shared" si="75"/>
        <v>0</v>
      </c>
      <c r="Z10" s="18">
        <f t="shared" si="75"/>
        <v>0</v>
      </c>
      <c r="AA10" s="18">
        <f t="shared" si="75"/>
        <v>0</v>
      </c>
      <c r="AB10" s="61">
        <f t="shared" si="75"/>
        <v>0</v>
      </c>
      <c r="AC10" s="61">
        <f t="shared" si="75"/>
        <v>0</v>
      </c>
      <c r="AD10" s="18">
        <f t="shared" si="75"/>
        <v>0</v>
      </c>
      <c r="AE10" s="18">
        <f t="shared" si="75"/>
        <v>0</v>
      </c>
      <c r="AF10" s="61">
        <f t="shared" si="75"/>
        <v>0</v>
      </c>
      <c r="AG10" s="61">
        <f t="shared" si="75"/>
        <v>0</v>
      </c>
      <c r="AH10" s="61">
        <f t="shared" si="75"/>
        <v>0</v>
      </c>
      <c r="AI10" s="61">
        <f t="shared" si="75"/>
        <v>0</v>
      </c>
      <c r="AJ10" s="18">
        <f>SUMIF($B$17:$B$96,"сс6",AJ$17:AJ$96)</f>
        <v>0</v>
      </c>
      <c r="AK10" s="18">
        <f t="shared" si="75"/>
        <v>0</v>
      </c>
      <c r="AL10" s="18">
        <f t="shared" si="75"/>
        <v>0</v>
      </c>
      <c r="AM10" s="18">
        <f t="shared" si="75"/>
        <v>0</v>
      </c>
      <c r="AN10" s="18">
        <f t="shared" si="75"/>
        <v>0</v>
      </c>
      <c r="AO10" s="51">
        <f t="shared" si="75"/>
        <v>0</v>
      </c>
      <c r="AP10" s="61">
        <f t="shared" si="75"/>
        <v>0</v>
      </c>
      <c r="AQ10" s="18">
        <f t="shared" si="75"/>
        <v>0</v>
      </c>
      <c r="AR10" s="18">
        <f t="shared" si="75"/>
        <v>0</v>
      </c>
      <c r="AS10" s="18">
        <f t="shared" si="75"/>
        <v>0</v>
      </c>
      <c r="AT10" s="18">
        <f t="shared" si="75"/>
        <v>0</v>
      </c>
      <c r="AU10" s="18">
        <f t="shared" si="75"/>
        <v>0</v>
      </c>
      <c r="AV10" s="18">
        <f t="shared" si="75"/>
        <v>0</v>
      </c>
      <c r="AW10" s="18">
        <f t="shared" si="75"/>
        <v>0</v>
      </c>
      <c r="AX10" s="18">
        <f t="shared" si="75"/>
        <v>0</v>
      </c>
      <c r="AY10" s="61">
        <f t="shared" si="75"/>
        <v>0</v>
      </c>
      <c r="AZ10" s="61">
        <f t="shared" si="75"/>
        <v>0</v>
      </c>
      <c r="BA10" s="18">
        <f t="shared" si="75"/>
        <v>0</v>
      </c>
      <c r="BB10" s="18">
        <f t="shared" si="75"/>
        <v>0</v>
      </c>
      <c r="BC10" s="61">
        <f t="shared" si="75"/>
        <v>0</v>
      </c>
      <c r="BD10" s="61">
        <f t="shared" si="75"/>
        <v>0</v>
      </c>
      <c r="BE10" s="61">
        <f t="shared" si="75"/>
        <v>0</v>
      </c>
      <c r="BF10" s="18">
        <f t="shared" si="75"/>
        <v>0</v>
      </c>
      <c r="BG10" s="18">
        <f t="shared" si="75"/>
        <v>0</v>
      </c>
      <c r="BH10" s="51">
        <f t="shared" si="75"/>
        <v>0</v>
      </c>
      <c r="BI10" s="61">
        <f t="shared" si="75"/>
        <v>0</v>
      </c>
      <c r="BJ10" s="18">
        <f t="shared" si="75"/>
        <v>0</v>
      </c>
      <c r="BK10" s="18">
        <f t="shared" si="75"/>
        <v>0</v>
      </c>
      <c r="BL10" s="18">
        <f t="shared" si="75"/>
        <v>0</v>
      </c>
      <c r="BM10" s="18">
        <f t="shared" si="75"/>
        <v>0</v>
      </c>
      <c r="BN10" s="18">
        <f t="shared" si="75"/>
        <v>0</v>
      </c>
      <c r="BO10" s="18">
        <f t="shared" si="75"/>
        <v>0</v>
      </c>
      <c r="BP10" s="18">
        <f t="shared" si="75"/>
        <v>0</v>
      </c>
      <c r="BQ10" s="18">
        <f t="shared" si="75"/>
        <v>0</v>
      </c>
      <c r="BR10" s="61">
        <f t="shared" si="75"/>
        <v>0</v>
      </c>
      <c r="BS10" s="61">
        <f t="shared" ref="BS10:FB10" si="76">SUMIF($B$17:$B$96,"сс6",BS$17:BS$96)</f>
        <v>0</v>
      </c>
      <c r="BT10" s="18">
        <f t="shared" si="76"/>
        <v>0</v>
      </c>
      <c r="BU10" s="18">
        <f t="shared" si="76"/>
        <v>0</v>
      </c>
      <c r="BV10" s="61">
        <f t="shared" si="76"/>
        <v>0</v>
      </c>
      <c r="BW10" s="61">
        <f t="shared" si="76"/>
        <v>0</v>
      </c>
      <c r="BX10" s="61">
        <f t="shared" si="76"/>
        <v>0</v>
      </c>
      <c r="BY10" s="61">
        <f t="shared" si="76"/>
        <v>0</v>
      </c>
      <c r="BZ10" s="18">
        <f t="shared" si="76"/>
        <v>0</v>
      </c>
      <c r="CA10" s="18">
        <f t="shared" si="76"/>
        <v>0</v>
      </c>
      <c r="CB10" s="51">
        <f t="shared" si="76"/>
        <v>0</v>
      </c>
      <c r="CC10" s="61">
        <f t="shared" si="76"/>
        <v>0</v>
      </c>
      <c r="CD10" s="18">
        <f t="shared" si="76"/>
        <v>0</v>
      </c>
      <c r="CE10" s="18">
        <f t="shared" si="76"/>
        <v>0</v>
      </c>
      <c r="CF10" s="18">
        <f t="shared" si="76"/>
        <v>0</v>
      </c>
      <c r="CG10" s="18">
        <f t="shared" si="76"/>
        <v>0</v>
      </c>
      <c r="CH10" s="18">
        <f t="shared" si="76"/>
        <v>0</v>
      </c>
      <c r="CI10" s="18">
        <f t="shared" si="76"/>
        <v>0</v>
      </c>
      <c r="CJ10" s="18">
        <f t="shared" si="76"/>
        <v>0</v>
      </c>
      <c r="CK10" s="18">
        <f t="shared" si="76"/>
        <v>0</v>
      </c>
      <c r="CL10" s="61">
        <f t="shared" si="76"/>
        <v>0</v>
      </c>
      <c r="CM10" s="61">
        <f t="shared" si="76"/>
        <v>0</v>
      </c>
      <c r="CN10" s="18">
        <f t="shared" si="76"/>
        <v>0</v>
      </c>
      <c r="CO10" s="18">
        <f t="shared" si="76"/>
        <v>0</v>
      </c>
      <c r="CP10" s="61">
        <f t="shared" si="76"/>
        <v>0</v>
      </c>
      <c r="CQ10" s="61">
        <f t="shared" si="76"/>
        <v>0</v>
      </c>
      <c r="CR10" s="61">
        <f t="shared" si="76"/>
        <v>0</v>
      </c>
      <c r="CS10" s="61">
        <f t="shared" si="76"/>
        <v>0</v>
      </c>
      <c r="CT10" s="18">
        <f t="shared" si="76"/>
        <v>0</v>
      </c>
      <c r="CU10" s="18">
        <f t="shared" si="76"/>
        <v>0</v>
      </c>
      <c r="CV10" s="51">
        <f t="shared" si="76"/>
        <v>0</v>
      </c>
      <c r="CW10" s="61">
        <f t="shared" si="76"/>
        <v>0</v>
      </c>
      <c r="CX10" s="18">
        <f t="shared" si="76"/>
        <v>0</v>
      </c>
      <c r="CY10" s="18">
        <f t="shared" si="76"/>
        <v>0</v>
      </c>
      <c r="CZ10" s="18">
        <f t="shared" si="76"/>
        <v>0</v>
      </c>
      <c r="DA10" s="18">
        <f t="shared" si="76"/>
        <v>0</v>
      </c>
      <c r="DB10" s="18">
        <f t="shared" si="76"/>
        <v>0</v>
      </c>
      <c r="DC10" s="18">
        <f t="shared" si="76"/>
        <v>0</v>
      </c>
      <c r="DD10" s="18">
        <f t="shared" si="76"/>
        <v>0</v>
      </c>
      <c r="DE10" s="18">
        <f t="shared" si="76"/>
        <v>0</v>
      </c>
      <c r="DF10" s="61">
        <f t="shared" si="76"/>
        <v>0</v>
      </c>
      <c r="DG10" s="61">
        <f t="shared" si="76"/>
        <v>0</v>
      </c>
      <c r="DH10" s="18">
        <f t="shared" si="76"/>
        <v>0</v>
      </c>
      <c r="DI10" s="18">
        <f t="shared" si="76"/>
        <v>0</v>
      </c>
      <c r="DJ10" s="61">
        <f t="shared" si="76"/>
        <v>0</v>
      </c>
      <c r="DK10" s="61">
        <f t="shared" si="76"/>
        <v>0</v>
      </c>
      <c r="DL10" s="61">
        <f t="shared" si="76"/>
        <v>0</v>
      </c>
      <c r="DM10" s="61">
        <f t="shared" si="76"/>
        <v>0</v>
      </c>
      <c r="DN10" s="18">
        <f t="shared" si="76"/>
        <v>0</v>
      </c>
      <c r="DO10" s="18">
        <f t="shared" si="76"/>
        <v>0</v>
      </c>
      <c r="DP10" s="18">
        <f t="shared" si="76"/>
        <v>0</v>
      </c>
      <c r="DQ10" s="18">
        <f t="shared" si="76"/>
        <v>0</v>
      </c>
      <c r="DR10" s="18">
        <f t="shared" si="76"/>
        <v>0</v>
      </c>
      <c r="DS10" s="51">
        <f t="shared" si="76"/>
        <v>0</v>
      </c>
      <c r="DT10" s="61">
        <f t="shared" si="76"/>
        <v>0</v>
      </c>
      <c r="DU10" s="18">
        <f t="shared" si="76"/>
        <v>0</v>
      </c>
      <c r="DV10" s="18">
        <f t="shared" si="76"/>
        <v>0</v>
      </c>
      <c r="DW10" s="18">
        <f t="shared" si="76"/>
        <v>0</v>
      </c>
      <c r="DX10" s="18">
        <f t="shared" si="76"/>
        <v>0</v>
      </c>
      <c r="DY10" s="18">
        <f t="shared" si="76"/>
        <v>0</v>
      </c>
      <c r="DZ10" s="18">
        <f t="shared" si="76"/>
        <v>0</v>
      </c>
      <c r="EA10" s="18">
        <f t="shared" si="76"/>
        <v>0</v>
      </c>
      <c r="EB10" s="18">
        <f t="shared" si="76"/>
        <v>0</v>
      </c>
      <c r="EC10" s="61">
        <f t="shared" si="76"/>
        <v>0</v>
      </c>
      <c r="ED10" s="61">
        <f t="shared" si="76"/>
        <v>0</v>
      </c>
      <c r="EE10" s="18">
        <f t="shared" si="76"/>
        <v>0</v>
      </c>
      <c r="EF10" s="18">
        <f t="shared" si="76"/>
        <v>0</v>
      </c>
      <c r="EG10" s="61">
        <f t="shared" si="76"/>
        <v>0</v>
      </c>
      <c r="EH10" s="61">
        <f t="shared" si="76"/>
        <v>0</v>
      </c>
      <c r="EI10" s="61">
        <f t="shared" si="76"/>
        <v>0</v>
      </c>
      <c r="EJ10" s="18">
        <f t="shared" si="76"/>
        <v>0</v>
      </c>
      <c r="EK10" s="18">
        <f t="shared" si="76"/>
        <v>0</v>
      </c>
      <c r="EL10" s="51">
        <f t="shared" si="76"/>
        <v>0</v>
      </c>
      <c r="EM10" s="61">
        <f t="shared" si="76"/>
        <v>0</v>
      </c>
      <c r="EN10" s="18">
        <f t="shared" si="76"/>
        <v>0</v>
      </c>
      <c r="EO10" s="18">
        <f t="shared" si="76"/>
        <v>0</v>
      </c>
      <c r="EP10" s="18">
        <f t="shared" si="76"/>
        <v>0</v>
      </c>
      <c r="EQ10" s="18">
        <f t="shared" si="76"/>
        <v>0</v>
      </c>
      <c r="ER10" s="18">
        <f t="shared" si="76"/>
        <v>0</v>
      </c>
      <c r="ES10" s="18">
        <f t="shared" si="76"/>
        <v>0</v>
      </c>
      <c r="ET10" s="18">
        <f t="shared" si="76"/>
        <v>0</v>
      </c>
      <c r="EU10" s="18">
        <f t="shared" si="76"/>
        <v>0</v>
      </c>
      <c r="EV10" s="61">
        <f t="shared" si="76"/>
        <v>0</v>
      </c>
      <c r="EW10" s="61">
        <f t="shared" si="76"/>
        <v>0</v>
      </c>
      <c r="EX10" s="18">
        <f t="shared" si="76"/>
        <v>0</v>
      </c>
      <c r="EY10" s="18">
        <f t="shared" si="76"/>
        <v>0</v>
      </c>
      <c r="EZ10" s="61">
        <f t="shared" si="76"/>
        <v>0</v>
      </c>
      <c r="FA10" s="61">
        <f t="shared" si="76"/>
        <v>0</v>
      </c>
      <c r="FB10" s="61">
        <f t="shared" si="76"/>
        <v>0</v>
      </c>
      <c r="FC10" s="61">
        <f t="shared" ref="FC10:GS10" si="77">SUMIF($B$17:$B$96,"сс6",FC$17:FC$96)</f>
        <v>0</v>
      </c>
      <c r="FD10" s="18">
        <f t="shared" si="77"/>
        <v>0</v>
      </c>
      <c r="FE10" s="18">
        <f t="shared" si="77"/>
        <v>0</v>
      </c>
      <c r="FF10" s="51">
        <f t="shared" si="77"/>
        <v>0</v>
      </c>
      <c r="FG10" s="61">
        <f t="shared" si="77"/>
        <v>0</v>
      </c>
      <c r="FH10" s="61">
        <f t="shared" si="77"/>
        <v>0</v>
      </c>
      <c r="FI10" s="61">
        <f t="shared" si="77"/>
        <v>0</v>
      </c>
      <c r="FJ10" s="18">
        <f t="shared" si="77"/>
        <v>0</v>
      </c>
      <c r="FK10" s="18">
        <f t="shared" si="77"/>
        <v>0</v>
      </c>
      <c r="FL10" s="18">
        <f t="shared" si="77"/>
        <v>0</v>
      </c>
      <c r="FM10" s="18">
        <f t="shared" si="77"/>
        <v>0</v>
      </c>
      <c r="FN10" s="18">
        <f t="shared" si="77"/>
        <v>0</v>
      </c>
      <c r="FO10" s="18">
        <f t="shared" si="77"/>
        <v>0</v>
      </c>
      <c r="FP10" s="18">
        <f t="shared" si="77"/>
        <v>0</v>
      </c>
      <c r="FQ10" s="18">
        <f t="shared" si="77"/>
        <v>0</v>
      </c>
      <c r="FR10" s="18">
        <f t="shared" si="77"/>
        <v>0</v>
      </c>
      <c r="FS10" s="18">
        <f t="shared" si="77"/>
        <v>0</v>
      </c>
      <c r="FT10" s="18">
        <f t="shared" si="77"/>
        <v>0</v>
      </c>
      <c r="FU10" s="18">
        <f t="shared" si="77"/>
        <v>0</v>
      </c>
      <c r="FV10" s="18">
        <f t="shared" si="77"/>
        <v>0</v>
      </c>
      <c r="FW10" s="18">
        <f t="shared" si="77"/>
        <v>0</v>
      </c>
      <c r="FX10" s="18">
        <f t="shared" si="77"/>
        <v>0</v>
      </c>
      <c r="FY10" s="18">
        <f t="shared" si="77"/>
        <v>0</v>
      </c>
      <c r="FZ10" s="18">
        <f t="shared" si="77"/>
        <v>0</v>
      </c>
      <c r="GA10" s="18">
        <f t="shared" si="77"/>
        <v>0</v>
      </c>
      <c r="GB10" s="18">
        <f t="shared" si="77"/>
        <v>0</v>
      </c>
      <c r="GC10" s="18">
        <f t="shared" si="77"/>
        <v>0</v>
      </c>
      <c r="GD10" s="18">
        <f t="shared" si="77"/>
        <v>0</v>
      </c>
      <c r="GE10" s="18">
        <f t="shared" si="77"/>
        <v>0</v>
      </c>
      <c r="GF10" s="18">
        <f t="shared" si="77"/>
        <v>0</v>
      </c>
      <c r="GG10" s="18">
        <f t="shared" si="77"/>
        <v>0</v>
      </c>
      <c r="GH10" s="18">
        <f t="shared" si="77"/>
        <v>0</v>
      </c>
      <c r="GI10" s="18">
        <f t="shared" si="77"/>
        <v>0</v>
      </c>
      <c r="GJ10" s="18">
        <f t="shared" si="77"/>
        <v>0</v>
      </c>
      <c r="GK10" s="18">
        <f t="shared" si="77"/>
        <v>0</v>
      </c>
      <c r="GL10" s="18">
        <f t="shared" si="77"/>
        <v>0</v>
      </c>
      <c r="GM10" s="18">
        <f t="shared" si="77"/>
        <v>0</v>
      </c>
      <c r="GN10" s="18">
        <f t="shared" si="77"/>
        <v>0</v>
      </c>
      <c r="GO10" s="18">
        <f t="shared" si="77"/>
        <v>0</v>
      </c>
      <c r="GP10" s="18">
        <f t="shared" si="77"/>
        <v>0</v>
      </c>
      <c r="GQ10" s="18">
        <f t="shared" si="77"/>
        <v>0</v>
      </c>
      <c r="GR10" s="18">
        <f t="shared" si="77"/>
        <v>0</v>
      </c>
      <c r="GS10" s="18">
        <f t="shared" si="77"/>
        <v>0</v>
      </c>
      <c r="GT10" s="51">
        <f t="shared" ref="GT10:GW10" si="78">SUMIF($B$17:$B$96,"сс6",GT$17:GT$96)</f>
        <v>0</v>
      </c>
      <c r="GU10" s="18">
        <f t="shared" si="78"/>
        <v>0</v>
      </c>
      <c r="GV10" s="18">
        <f t="shared" si="78"/>
        <v>0</v>
      </c>
      <c r="GW10" s="18">
        <f t="shared" si="78"/>
        <v>0</v>
      </c>
    </row>
    <row r="11" spans="1:205" s="1" customFormat="1">
      <c r="A11" s="5"/>
      <c r="B11" s="5">
        <f>COUNTIF($B$17:$B$96,"сгр")</f>
        <v>0</v>
      </c>
      <c r="C11" s="18" t="s">
        <v>69</v>
      </c>
      <c r="D11" s="18">
        <f t="shared" ref="D11:BR11" si="79">SUMIF($B$17:$B$96,"сгр",D$17:D$96)</f>
        <v>0</v>
      </c>
      <c r="E11" s="18">
        <f t="shared" si="79"/>
        <v>0</v>
      </c>
      <c r="F11" s="18">
        <f t="shared" si="79"/>
        <v>0</v>
      </c>
      <c r="G11" s="18">
        <f t="shared" si="79"/>
        <v>0</v>
      </c>
      <c r="H11" s="18">
        <f t="shared" si="79"/>
        <v>0</v>
      </c>
      <c r="I11" s="18">
        <f t="shared" si="79"/>
        <v>0</v>
      </c>
      <c r="J11" s="18">
        <f t="shared" si="79"/>
        <v>0</v>
      </c>
      <c r="K11" s="18">
        <f t="shared" si="79"/>
        <v>0</v>
      </c>
      <c r="L11" s="18">
        <f t="shared" si="79"/>
        <v>0</v>
      </c>
      <c r="M11" s="18">
        <f t="shared" si="79"/>
        <v>0</v>
      </c>
      <c r="N11" s="18">
        <f t="shared" si="79"/>
        <v>0</v>
      </c>
      <c r="O11" s="18">
        <f t="shared" si="79"/>
        <v>0</v>
      </c>
      <c r="P11" s="18">
        <f t="shared" si="79"/>
        <v>0</v>
      </c>
      <c r="Q11" s="18">
        <f t="shared" si="79"/>
        <v>0</v>
      </c>
      <c r="R11" s="51">
        <f t="shared" si="79"/>
        <v>0</v>
      </c>
      <c r="S11" s="61">
        <f t="shared" si="79"/>
        <v>0</v>
      </c>
      <c r="T11" s="18">
        <f t="shared" si="79"/>
        <v>0</v>
      </c>
      <c r="U11" s="18">
        <f t="shared" si="79"/>
        <v>0</v>
      </c>
      <c r="V11" s="18">
        <f t="shared" si="79"/>
        <v>0</v>
      </c>
      <c r="W11" s="18">
        <f t="shared" si="79"/>
        <v>0</v>
      </c>
      <c r="X11" s="18">
        <f t="shared" si="79"/>
        <v>0</v>
      </c>
      <c r="Y11" s="18">
        <f t="shared" si="79"/>
        <v>0</v>
      </c>
      <c r="Z11" s="18">
        <f t="shared" si="79"/>
        <v>0</v>
      </c>
      <c r="AA11" s="18">
        <f t="shared" si="79"/>
        <v>0</v>
      </c>
      <c r="AB11" s="61">
        <f t="shared" si="79"/>
        <v>0</v>
      </c>
      <c r="AC11" s="61">
        <f t="shared" si="79"/>
        <v>0</v>
      </c>
      <c r="AD11" s="18">
        <f t="shared" si="79"/>
        <v>0</v>
      </c>
      <c r="AE11" s="18">
        <f t="shared" si="79"/>
        <v>0</v>
      </c>
      <c r="AF11" s="61">
        <f t="shared" si="79"/>
        <v>0</v>
      </c>
      <c r="AG11" s="61">
        <f t="shared" si="79"/>
        <v>0</v>
      </c>
      <c r="AH11" s="61">
        <f t="shared" si="79"/>
        <v>0</v>
      </c>
      <c r="AI11" s="61">
        <f t="shared" si="79"/>
        <v>0</v>
      </c>
      <c r="AJ11" s="18">
        <f t="shared" si="79"/>
        <v>0</v>
      </c>
      <c r="AK11" s="18">
        <f t="shared" si="79"/>
        <v>0</v>
      </c>
      <c r="AL11" s="18">
        <f t="shared" si="79"/>
        <v>0</v>
      </c>
      <c r="AM11" s="18">
        <f t="shared" si="79"/>
        <v>0</v>
      </c>
      <c r="AN11" s="18">
        <f t="shared" si="79"/>
        <v>0</v>
      </c>
      <c r="AO11" s="51">
        <f t="shared" si="79"/>
        <v>0</v>
      </c>
      <c r="AP11" s="61">
        <f t="shared" si="79"/>
        <v>0</v>
      </c>
      <c r="AQ11" s="18">
        <f t="shared" si="79"/>
        <v>0</v>
      </c>
      <c r="AR11" s="18">
        <f t="shared" si="79"/>
        <v>0</v>
      </c>
      <c r="AS11" s="18">
        <f t="shared" si="79"/>
        <v>0</v>
      </c>
      <c r="AT11" s="18">
        <f t="shared" si="79"/>
        <v>0</v>
      </c>
      <c r="AU11" s="18">
        <f t="shared" si="79"/>
        <v>0</v>
      </c>
      <c r="AV11" s="18">
        <f t="shared" si="79"/>
        <v>0</v>
      </c>
      <c r="AW11" s="18">
        <f t="shared" si="79"/>
        <v>0</v>
      </c>
      <c r="AX11" s="18">
        <f t="shared" si="79"/>
        <v>0</v>
      </c>
      <c r="AY11" s="61">
        <f t="shared" si="79"/>
        <v>0</v>
      </c>
      <c r="AZ11" s="61">
        <f t="shared" si="79"/>
        <v>0</v>
      </c>
      <c r="BA11" s="18">
        <f t="shared" si="79"/>
        <v>0</v>
      </c>
      <c r="BB11" s="18">
        <f t="shared" si="79"/>
        <v>0</v>
      </c>
      <c r="BC11" s="61">
        <f t="shared" si="79"/>
        <v>0</v>
      </c>
      <c r="BD11" s="61">
        <f t="shared" si="79"/>
        <v>0</v>
      </c>
      <c r="BE11" s="61">
        <f t="shared" si="79"/>
        <v>0</v>
      </c>
      <c r="BF11" s="18">
        <f t="shared" si="79"/>
        <v>0</v>
      </c>
      <c r="BG11" s="18">
        <f t="shared" si="79"/>
        <v>0</v>
      </c>
      <c r="BH11" s="51">
        <f t="shared" si="79"/>
        <v>0</v>
      </c>
      <c r="BI11" s="61">
        <f t="shared" si="79"/>
        <v>0</v>
      </c>
      <c r="BJ11" s="18">
        <f t="shared" si="79"/>
        <v>0</v>
      </c>
      <c r="BK11" s="18">
        <f t="shared" si="79"/>
        <v>0</v>
      </c>
      <c r="BL11" s="18">
        <f t="shared" si="79"/>
        <v>0</v>
      </c>
      <c r="BM11" s="18">
        <f t="shared" si="79"/>
        <v>0</v>
      </c>
      <c r="BN11" s="18">
        <f t="shared" si="79"/>
        <v>0</v>
      </c>
      <c r="BO11" s="18">
        <f t="shared" si="79"/>
        <v>0</v>
      </c>
      <c r="BP11" s="18">
        <f t="shared" si="79"/>
        <v>0</v>
      </c>
      <c r="BQ11" s="18">
        <f t="shared" si="79"/>
        <v>0</v>
      </c>
      <c r="BR11" s="61">
        <f t="shared" si="79"/>
        <v>0</v>
      </c>
      <c r="BS11" s="61">
        <f t="shared" ref="BS11:FB11" si="80">SUMIF($B$17:$B$96,"сгр",BS$17:BS$96)</f>
        <v>0</v>
      </c>
      <c r="BT11" s="18">
        <f t="shared" si="80"/>
        <v>0</v>
      </c>
      <c r="BU11" s="18">
        <f t="shared" si="80"/>
        <v>0</v>
      </c>
      <c r="BV11" s="61">
        <f t="shared" si="80"/>
        <v>0</v>
      </c>
      <c r="BW11" s="61">
        <f t="shared" si="80"/>
        <v>0</v>
      </c>
      <c r="BX11" s="61">
        <f t="shared" si="80"/>
        <v>0</v>
      </c>
      <c r="BY11" s="61">
        <f t="shared" si="80"/>
        <v>0</v>
      </c>
      <c r="BZ11" s="18">
        <f t="shared" si="80"/>
        <v>0</v>
      </c>
      <c r="CA11" s="18">
        <f t="shared" si="80"/>
        <v>0</v>
      </c>
      <c r="CB11" s="51">
        <f t="shared" si="80"/>
        <v>0</v>
      </c>
      <c r="CC11" s="61">
        <f t="shared" si="80"/>
        <v>0</v>
      </c>
      <c r="CD11" s="18">
        <f t="shared" si="80"/>
        <v>0</v>
      </c>
      <c r="CE11" s="18">
        <f t="shared" si="80"/>
        <v>0</v>
      </c>
      <c r="CF11" s="18">
        <f t="shared" si="80"/>
        <v>0</v>
      </c>
      <c r="CG11" s="18">
        <f t="shared" si="80"/>
        <v>0</v>
      </c>
      <c r="CH11" s="18">
        <f t="shared" si="80"/>
        <v>0</v>
      </c>
      <c r="CI11" s="18">
        <f t="shared" si="80"/>
        <v>0</v>
      </c>
      <c r="CJ11" s="18">
        <f t="shared" si="80"/>
        <v>0</v>
      </c>
      <c r="CK11" s="18">
        <f t="shared" si="80"/>
        <v>0</v>
      </c>
      <c r="CL11" s="61">
        <f t="shared" si="80"/>
        <v>0</v>
      </c>
      <c r="CM11" s="61">
        <f t="shared" si="80"/>
        <v>0</v>
      </c>
      <c r="CN11" s="18">
        <f t="shared" si="80"/>
        <v>0</v>
      </c>
      <c r="CO11" s="18">
        <f t="shared" si="80"/>
        <v>0</v>
      </c>
      <c r="CP11" s="61">
        <f t="shared" si="80"/>
        <v>0</v>
      </c>
      <c r="CQ11" s="61">
        <f t="shared" si="80"/>
        <v>0</v>
      </c>
      <c r="CR11" s="61">
        <f t="shared" si="80"/>
        <v>0</v>
      </c>
      <c r="CS11" s="61">
        <f t="shared" si="80"/>
        <v>0</v>
      </c>
      <c r="CT11" s="18">
        <f t="shared" si="80"/>
        <v>0</v>
      </c>
      <c r="CU11" s="18">
        <f t="shared" si="80"/>
        <v>0</v>
      </c>
      <c r="CV11" s="51">
        <f t="shared" si="80"/>
        <v>0</v>
      </c>
      <c r="CW11" s="61">
        <f t="shared" si="80"/>
        <v>0</v>
      </c>
      <c r="CX11" s="18">
        <f t="shared" si="80"/>
        <v>0</v>
      </c>
      <c r="CY11" s="18">
        <f t="shared" si="80"/>
        <v>0</v>
      </c>
      <c r="CZ11" s="18">
        <f t="shared" si="80"/>
        <v>0</v>
      </c>
      <c r="DA11" s="18">
        <f t="shared" si="80"/>
        <v>0</v>
      </c>
      <c r="DB11" s="18">
        <f t="shared" si="80"/>
        <v>0</v>
      </c>
      <c r="DC11" s="18">
        <f t="shared" si="80"/>
        <v>0</v>
      </c>
      <c r="DD11" s="18">
        <f t="shared" si="80"/>
        <v>0</v>
      </c>
      <c r="DE11" s="18">
        <f t="shared" si="80"/>
        <v>0</v>
      </c>
      <c r="DF11" s="61">
        <f t="shared" si="80"/>
        <v>0</v>
      </c>
      <c r="DG11" s="61">
        <f t="shared" si="80"/>
        <v>0</v>
      </c>
      <c r="DH11" s="18">
        <f t="shared" si="80"/>
        <v>0</v>
      </c>
      <c r="DI11" s="18">
        <f t="shared" si="80"/>
        <v>0</v>
      </c>
      <c r="DJ11" s="61">
        <f t="shared" si="80"/>
        <v>0</v>
      </c>
      <c r="DK11" s="61">
        <f t="shared" si="80"/>
        <v>0</v>
      </c>
      <c r="DL11" s="61">
        <f t="shared" si="80"/>
        <v>0</v>
      </c>
      <c r="DM11" s="61">
        <f t="shared" si="80"/>
        <v>0</v>
      </c>
      <c r="DN11" s="18">
        <f t="shared" si="80"/>
        <v>0</v>
      </c>
      <c r="DO11" s="18">
        <f t="shared" si="80"/>
        <v>0</v>
      </c>
      <c r="DP11" s="18">
        <f t="shared" si="80"/>
        <v>0</v>
      </c>
      <c r="DQ11" s="18">
        <f t="shared" si="80"/>
        <v>0</v>
      </c>
      <c r="DR11" s="18">
        <f t="shared" si="80"/>
        <v>0</v>
      </c>
      <c r="DS11" s="51">
        <f t="shared" si="80"/>
        <v>0</v>
      </c>
      <c r="DT11" s="61">
        <f t="shared" si="80"/>
        <v>0</v>
      </c>
      <c r="DU11" s="18">
        <f t="shared" si="80"/>
        <v>0</v>
      </c>
      <c r="DV11" s="18">
        <f t="shared" si="80"/>
        <v>0</v>
      </c>
      <c r="DW11" s="18">
        <f t="shared" si="80"/>
        <v>0</v>
      </c>
      <c r="DX11" s="18">
        <f t="shared" si="80"/>
        <v>0</v>
      </c>
      <c r="DY11" s="18">
        <f t="shared" si="80"/>
        <v>0</v>
      </c>
      <c r="DZ11" s="18">
        <f t="shared" si="80"/>
        <v>0</v>
      </c>
      <c r="EA11" s="18">
        <f t="shared" si="80"/>
        <v>0</v>
      </c>
      <c r="EB11" s="18">
        <f t="shared" si="80"/>
        <v>0</v>
      </c>
      <c r="EC11" s="61">
        <f t="shared" si="80"/>
        <v>0</v>
      </c>
      <c r="ED11" s="61">
        <f t="shared" si="80"/>
        <v>0</v>
      </c>
      <c r="EE11" s="18">
        <f t="shared" si="80"/>
        <v>0</v>
      </c>
      <c r="EF11" s="18">
        <f t="shared" si="80"/>
        <v>0</v>
      </c>
      <c r="EG11" s="61">
        <f t="shared" si="80"/>
        <v>0</v>
      </c>
      <c r="EH11" s="61">
        <f t="shared" si="80"/>
        <v>0</v>
      </c>
      <c r="EI11" s="61">
        <f t="shared" si="80"/>
        <v>0</v>
      </c>
      <c r="EJ11" s="18">
        <f t="shared" si="80"/>
        <v>0</v>
      </c>
      <c r="EK11" s="18">
        <f t="shared" si="80"/>
        <v>0</v>
      </c>
      <c r="EL11" s="51">
        <f t="shared" si="80"/>
        <v>0</v>
      </c>
      <c r="EM11" s="61">
        <f t="shared" si="80"/>
        <v>0</v>
      </c>
      <c r="EN11" s="18">
        <f t="shared" si="80"/>
        <v>0</v>
      </c>
      <c r="EO11" s="18">
        <f t="shared" si="80"/>
        <v>0</v>
      </c>
      <c r="EP11" s="18">
        <f t="shared" si="80"/>
        <v>0</v>
      </c>
      <c r="EQ11" s="18">
        <f t="shared" si="80"/>
        <v>0</v>
      </c>
      <c r="ER11" s="18">
        <f t="shared" si="80"/>
        <v>0</v>
      </c>
      <c r="ES11" s="18">
        <f t="shared" si="80"/>
        <v>0</v>
      </c>
      <c r="ET11" s="18">
        <f t="shared" si="80"/>
        <v>0</v>
      </c>
      <c r="EU11" s="18">
        <f t="shared" si="80"/>
        <v>0</v>
      </c>
      <c r="EV11" s="61">
        <f t="shared" si="80"/>
        <v>0</v>
      </c>
      <c r="EW11" s="61">
        <f t="shared" si="80"/>
        <v>0</v>
      </c>
      <c r="EX11" s="18">
        <f t="shared" si="80"/>
        <v>0</v>
      </c>
      <c r="EY11" s="18">
        <f t="shared" si="80"/>
        <v>0</v>
      </c>
      <c r="EZ11" s="61">
        <f t="shared" si="80"/>
        <v>0</v>
      </c>
      <c r="FA11" s="61">
        <f t="shared" si="80"/>
        <v>0</v>
      </c>
      <c r="FB11" s="61">
        <f t="shared" si="80"/>
        <v>0</v>
      </c>
      <c r="FC11" s="61">
        <f t="shared" ref="FC11:GS11" si="81">SUMIF($B$17:$B$96,"сгр",FC$17:FC$96)</f>
        <v>0</v>
      </c>
      <c r="FD11" s="18">
        <f t="shared" si="81"/>
        <v>0</v>
      </c>
      <c r="FE11" s="18">
        <f t="shared" si="81"/>
        <v>0</v>
      </c>
      <c r="FF11" s="51">
        <f t="shared" si="81"/>
        <v>0</v>
      </c>
      <c r="FG11" s="61">
        <f t="shared" si="81"/>
        <v>0</v>
      </c>
      <c r="FH11" s="61">
        <f t="shared" si="81"/>
        <v>0</v>
      </c>
      <c r="FI11" s="61">
        <f t="shared" si="81"/>
        <v>0</v>
      </c>
      <c r="FJ11" s="18">
        <f t="shared" si="81"/>
        <v>0</v>
      </c>
      <c r="FK11" s="18">
        <f t="shared" si="81"/>
        <v>0</v>
      </c>
      <c r="FL11" s="18">
        <f t="shared" si="81"/>
        <v>0</v>
      </c>
      <c r="FM11" s="18">
        <f t="shared" si="81"/>
        <v>0</v>
      </c>
      <c r="FN11" s="18">
        <f t="shared" si="81"/>
        <v>0</v>
      </c>
      <c r="FO11" s="18">
        <f t="shared" si="81"/>
        <v>0</v>
      </c>
      <c r="FP11" s="18">
        <f t="shared" si="81"/>
        <v>0</v>
      </c>
      <c r="FQ11" s="18">
        <f t="shared" si="81"/>
        <v>0</v>
      </c>
      <c r="FR11" s="18">
        <f t="shared" si="81"/>
        <v>0</v>
      </c>
      <c r="FS11" s="18">
        <f t="shared" si="81"/>
        <v>0</v>
      </c>
      <c r="FT11" s="18">
        <f t="shared" si="81"/>
        <v>0</v>
      </c>
      <c r="FU11" s="18">
        <f t="shared" si="81"/>
        <v>0</v>
      </c>
      <c r="FV11" s="18">
        <f t="shared" si="81"/>
        <v>0</v>
      </c>
      <c r="FW11" s="18">
        <f t="shared" si="81"/>
        <v>0</v>
      </c>
      <c r="FX11" s="18">
        <f t="shared" si="81"/>
        <v>0</v>
      </c>
      <c r="FY11" s="18">
        <f t="shared" si="81"/>
        <v>0</v>
      </c>
      <c r="FZ11" s="18">
        <f t="shared" si="81"/>
        <v>0</v>
      </c>
      <c r="GA11" s="18">
        <f t="shared" si="81"/>
        <v>0</v>
      </c>
      <c r="GB11" s="18">
        <f t="shared" si="81"/>
        <v>0</v>
      </c>
      <c r="GC11" s="18">
        <f t="shared" si="81"/>
        <v>0</v>
      </c>
      <c r="GD11" s="18">
        <f t="shared" si="81"/>
        <v>0</v>
      </c>
      <c r="GE11" s="18">
        <f t="shared" si="81"/>
        <v>0</v>
      </c>
      <c r="GF11" s="18">
        <f t="shared" si="81"/>
        <v>0</v>
      </c>
      <c r="GG11" s="18">
        <f t="shared" si="81"/>
        <v>0</v>
      </c>
      <c r="GH11" s="18">
        <f t="shared" si="81"/>
        <v>0</v>
      </c>
      <c r="GI11" s="18">
        <f t="shared" si="81"/>
        <v>0</v>
      </c>
      <c r="GJ11" s="18">
        <f t="shared" si="81"/>
        <v>0</v>
      </c>
      <c r="GK11" s="18">
        <f t="shared" si="81"/>
        <v>0</v>
      </c>
      <c r="GL11" s="18">
        <f t="shared" si="81"/>
        <v>0</v>
      </c>
      <c r="GM11" s="18">
        <f t="shared" si="81"/>
        <v>0</v>
      </c>
      <c r="GN11" s="18">
        <f t="shared" si="81"/>
        <v>0</v>
      </c>
      <c r="GO11" s="18">
        <f t="shared" si="81"/>
        <v>0</v>
      </c>
      <c r="GP11" s="18">
        <f t="shared" si="81"/>
        <v>0</v>
      </c>
      <c r="GQ11" s="18">
        <f t="shared" si="81"/>
        <v>0</v>
      </c>
      <c r="GR11" s="18">
        <f t="shared" si="81"/>
        <v>0</v>
      </c>
      <c r="GS11" s="18">
        <f t="shared" si="81"/>
        <v>0</v>
      </c>
      <c r="GT11" s="51">
        <f t="shared" ref="GT11:GW11" si="82">SUMIF($B$17:$B$96,"сгр",GT$17:GT$96)</f>
        <v>0</v>
      </c>
      <c r="GU11" s="18">
        <f t="shared" si="82"/>
        <v>0</v>
      </c>
      <c r="GV11" s="18">
        <f t="shared" si="82"/>
        <v>0</v>
      </c>
      <c r="GW11" s="18">
        <f t="shared" si="82"/>
        <v>0</v>
      </c>
    </row>
    <row r="12" spans="1:205" s="21" customFormat="1">
      <c r="A12" s="19"/>
      <c r="B12" s="19">
        <f>B13+B14+B16+B15</f>
        <v>5</v>
      </c>
      <c r="C12" s="19" t="s">
        <v>70</v>
      </c>
      <c r="D12" s="20">
        <f>D13+D14+D16+D15</f>
        <v>5</v>
      </c>
      <c r="E12" s="20">
        <f t="shared" ref="E12:BD12" si="83">E13+E14+E16+E15</f>
        <v>0</v>
      </c>
      <c r="F12" s="20">
        <f t="shared" si="83"/>
        <v>0</v>
      </c>
      <c r="G12" s="20">
        <f t="shared" si="83"/>
        <v>0</v>
      </c>
      <c r="H12" s="20">
        <f t="shared" si="83"/>
        <v>0</v>
      </c>
      <c r="I12" s="20">
        <f t="shared" si="83"/>
        <v>0</v>
      </c>
      <c r="J12" s="20">
        <f t="shared" si="83"/>
        <v>0</v>
      </c>
      <c r="K12" s="20">
        <f t="shared" si="83"/>
        <v>0</v>
      </c>
      <c r="L12" s="20">
        <f t="shared" ref="L12" si="84">L13+L14+L16+L15</f>
        <v>0</v>
      </c>
      <c r="M12" s="20">
        <f t="shared" si="83"/>
        <v>5</v>
      </c>
      <c r="N12" s="20">
        <f t="shared" si="83"/>
        <v>0</v>
      </c>
      <c r="O12" s="20">
        <f t="shared" si="83"/>
        <v>0</v>
      </c>
      <c r="P12" s="20">
        <f t="shared" si="83"/>
        <v>5</v>
      </c>
      <c r="Q12" s="20">
        <f t="shared" si="83"/>
        <v>5</v>
      </c>
      <c r="R12" s="52">
        <f t="shared" si="83"/>
        <v>1264</v>
      </c>
      <c r="S12" s="62">
        <f t="shared" si="83"/>
        <v>0</v>
      </c>
      <c r="T12" s="20">
        <f t="shared" si="83"/>
        <v>0</v>
      </c>
      <c r="U12" s="20">
        <f t="shared" si="83"/>
        <v>0</v>
      </c>
      <c r="V12" s="20">
        <f t="shared" si="83"/>
        <v>0</v>
      </c>
      <c r="W12" s="20">
        <f t="shared" si="83"/>
        <v>0</v>
      </c>
      <c r="X12" s="20">
        <f t="shared" si="83"/>
        <v>0</v>
      </c>
      <c r="Y12" s="20">
        <f t="shared" si="83"/>
        <v>0</v>
      </c>
      <c r="Z12" s="20">
        <f t="shared" si="83"/>
        <v>0</v>
      </c>
      <c r="AA12" s="20">
        <f t="shared" si="83"/>
        <v>0</v>
      </c>
      <c r="AB12" s="62">
        <f t="shared" si="83"/>
        <v>1264</v>
      </c>
      <c r="AC12" s="62">
        <f t="shared" si="83"/>
        <v>0</v>
      </c>
      <c r="AD12" s="20">
        <f t="shared" si="83"/>
        <v>0</v>
      </c>
      <c r="AE12" s="20">
        <f t="shared" si="83"/>
        <v>0</v>
      </c>
      <c r="AF12" s="62">
        <f t="shared" si="83"/>
        <v>0</v>
      </c>
      <c r="AG12" s="62">
        <f t="shared" si="83"/>
        <v>0</v>
      </c>
      <c r="AH12" s="62">
        <f t="shared" si="83"/>
        <v>0</v>
      </c>
      <c r="AI12" s="62">
        <f t="shared" si="83"/>
        <v>0</v>
      </c>
      <c r="AJ12" s="20">
        <f t="shared" si="83"/>
        <v>0</v>
      </c>
      <c r="AK12" s="20">
        <f t="shared" ref="AK12:AL12" si="85">AK13+AK14+AK16+AK15</f>
        <v>0</v>
      </c>
      <c r="AL12" s="20">
        <f t="shared" si="85"/>
        <v>0</v>
      </c>
      <c r="AM12" s="20">
        <f t="shared" si="83"/>
        <v>0</v>
      </c>
      <c r="AN12" s="20">
        <f t="shared" si="83"/>
        <v>0</v>
      </c>
      <c r="AO12" s="52">
        <f t="shared" si="83"/>
        <v>959</v>
      </c>
      <c r="AP12" s="62">
        <f t="shared" si="83"/>
        <v>0</v>
      </c>
      <c r="AQ12" s="20">
        <f t="shared" si="83"/>
        <v>0</v>
      </c>
      <c r="AR12" s="20">
        <f t="shared" si="83"/>
        <v>0</v>
      </c>
      <c r="AS12" s="20">
        <f t="shared" si="83"/>
        <v>0</v>
      </c>
      <c r="AT12" s="20">
        <f t="shared" si="83"/>
        <v>0</v>
      </c>
      <c r="AU12" s="20">
        <f t="shared" si="83"/>
        <v>0</v>
      </c>
      <c r="AV12" s="20">
        <f t="shared" si="83"/>
        <v>0</v>
      </c>
      <c r="AW12" s="20">
        <f t="shared" si="83"/>
        <v>0</v>
      </c>
      <c r="AX12" s="20">
        <f t="shared" si="83"/>
        <v>0</v>
      </c>
      <c r="AY12" s="62">
        <f t="shared" si="83"/>
        <v>959</v>
      </c>
      <c r="AZ12" s="62">
        <f t="shared" si="83"/>
        <v>0</v>
      </c>
      <c r="BA12" s="20">
        <f t="shared" si="83"/>
        <v>0</v>
      </c>
      <c r="BB12" s="20">
        <f t="shared" si="83"/>
        <v>0</v>
      </c>
      <c r="BC12" s="62">
        <f t="shared" si="83"/>
        <v>0</v>
      </c>
      <c r="BD12" s="62">
        <f t="shared" si="83"/>
        <v>0</v>
      </c>
      <c r="BE12" s="62">
        <f>BE13+BE14+BE16+BE15</f>
        <v>0</v>
      </c>
      <c r="BF12" s="20">
        <f t="shared" ref="BF12:BG12" si="86">BF13+BF14+BF16+BF15</f>
        <v>0</v>
      </c>
      <c r="BG12" s="20">
        <f t="shared" si="86"/>
        <v>0</v>
      </c>
      <c r="BH12" s="52">
        <f t="shared" ref="BH12:BV12" si="87">BH13+BH14+BH16+BH15</f>
        <v>0</v>
      </c>
      <c r="BI12" s="62">
        <f t="shared" si="87"/>
        <v>0</v>
      </c>
      <c r="BJ12" s="20">
        <f t="shared" si="87"/>
        <v>0</v>
      </c>
      <c r="BK12" s="20">
        <f t="shared" si="87"/>
        <v>0</v>
      </c>
      <c r="BL12" s="20">
        <f t="shared" si="87"/>
        <v>0</v>
      </c>
      <c r="BM12" s="20">
        <f t="shared" si="87"/>
        <v>0</v>
      </c>
      <c r="BN12" s="20">
        <f t="shared" si="87"/>
        <v>0</v>
      </c>
      <c r="BO12" s="20">
        <f t="shared" si="87"/>
        <v>0</v>
      </c>
      <c r="BP12" s="20">
        <f t="shared" si="87"/>
        <v>0</v>
      </c>
      <c r="BQ12" s="20">
        <f t="shared" si="87"/>
        <v>0</v>
      </c>
      <c r="BR12" s="62">
        <f t="shared" si="87"/>
        <v>0</v>
      </c>
      <c r="BS12" s="62">
        <f t="shared" si="87"/>
        <v>0</v>
      </c>
      <c r="BT12" s="20">
        <f t="shared" si="87"/>
        <v>0</v>
      </c>
      <c r="BU12" s="20">
        <f t="shared" si="87"/>
        <v>0</v>
      </c>
      <c r="BV12" s="62">
        <f t="shared" si="87"/>
        <v>0</v>
      </c>
      <c r="BW12" s="62">
        <f>BW13+BW14+BW16+BW15</f>
        <v>0</v>
      </c>
      <c r="BX12" s="62">
        <f>BX13+BX14+BX16+BX15</f>
        <v>0</v>
      </c>
      <c r="BY12" s="62">
        <f>BY13+BY14+BY16+BY15</f>
        <v>0</v>
      </c>
      <c r="BZ12" s="20">
        <f t="shared" ref="BZ12:CA12" si="88">BZ13+BZ14+BZ16+BZ15</f>
        <v>0</v>
      </c>
      <c r="CA12" s="20">
        <f t="shared" si="88"/>
        <v>0</v>
      </c>
      <c r="CB12" s="52">
        <f t="shared" ref="CB12" si="89">CB13+CB14+CB16+CB15</f>
        <v>13</v>
      </c>
      <c r="CC12" s="62">
        <f t="shared" ref="CC12" si="90">CC13+CC14+CC16+CC15</f>
        <v>0</v>
      </c>
      <c r="CD12" s="20">
        <f t="shared" ref="CD12" si="91">CD13+CD14+CD16+CD15</f>
        <v>0</v>
      </c>
      <c r="CE12" s="20">
        <f t="shared" ref="CE12" si="92">CE13+CE14+CE16+CE15</f>
        <v>0</v>
      </c>
      <c r="CF12" s="20">
        <f t="shared" ref="CF12" si="93">CF13+CF14+CF16+CF15</f>
        <v>0</v>
      </c>
      <c r="CG12" s="20">
        <f t="shared" ref="CG12" si="94">CG13+CG14+CG16+CG15</f>
        <v>0</v>
      </c>
      <c r="CH12" s="20">
        <f t="shared" ref="CH12" si="95">CH13+CH14+CH16+CH15</f>
        <v>0</v>
      </c>
      <c r="CI12" s="20">
        <f t="shared" ref="CI12" si="96">CI13+CI14+CI16+CI15</f>
        <v>0</v>
      </c>
      <c r="CJ12" s="20">
        <f t="shared" ref="CJ12" si="97">CJ13+CJ14+CJ16+CJ15</f>
        <v>0</v>
      </c>
      <c r="CK12" s="20">
        <f t="shared" ref="CK12" si="98">CK13+CK14+CK16+CK15</f>
        <v>0</v>
      </c>
      <c r="CL12" s="62">
        <f t="shared" ref="CL12" si="99">CL13+CL14+CL16+CL15</f>
        <v>13</v>
      </c>
      <c r="CM12" s="62">
        <f t="shared" ref="CM12" si="100">CM13+CM14+CM16+CM15</f>
        <v>0</v>
      </c>
      <c r="CN12" s="20">
        <f t="shared" ref="CN12" si="101">CN13+CN14+CN16+CN15</f>
        <v>0</v>
      </c>
      <c r="CO12" s="20">
        <f t="shared" ref="CO12" si="102">CO13+CO14+CO16+CO15</f>
        <v>0</v>
      </c>
      <c r="CP12" s="62">
        <f t="shared" ref="CP12" si="103">CP13+CP14+CP16+CP15</f>
        <v>0</v>
      </c>
      <c r="CQ12" s="62">
        <f t="shared" ref="CQ12" si="104">CQ13+CQ14+CQ16+CQ15</f>
        <v>0</v>
      </c>
      <c r="CR12" s="62">
        <f t="shared" ref="CR12" si="105">CR13+CR14+CR16+CR15</f>
        <v>0</v>
      </c>
      <c r="CS12" s="62">
        <f t="shared" ref="CS12" si="106">CS13+CS14+CS16+CS15</f>
        <v>0</v>
      </c>
      <c r="CT12" s="20">
        <f t="shared" ref="CT12" si="107">CT13+CT14+CT16+CT15</f>
        <v>0</v>
      </c>
      <c r="CU12" s="20">
        <f t="shared" ref="CU12" si="108">CU13+CU14+CU16+CU15</f>
        <v>0</v>
      </c>
      <c r="CV12" s="52">
        <f t="shared" ref="CV12:EH12" si="109">CV13+CV14+CV16+CV15</f>
        <v>45</v>
      </c>
      <c r="CW12" s="62">
        <f t="shared" si="109"/>
        <v>0</v>
      </c>
      <c r="CX12" s="20">
        <f t="shared" si="109"/>
        <v>0</v>
      </c>
      <c r="CY12" s="20">
        <f t="shared" si="109"/>
        <v>0</v>
      </c>
      <c r="CZ12" s="20">
        <f t="shared" si="109"/>
        <v>0</v>
      </c>
      <c r="DA12" s="20">
        <f t="shared" si="109"/>
        <v>0</v>
      </c>
      <c r="DB12" s="20">
        <f t="shared" si="109"/>
        <v>0</v>
      </c>
      <c r="DC12" s="20">
        <f t="shared" si="109"/>
        <v>0</v>
      </c>
      <c r="DD12" s="20">
        <f t="shared" si="109"/>
        <v>0</v>
      </c>
      <c r="DE12" s="20">
        <f t="shared" si="109"/>
        <v>0</v>
      </c>
      <c r="DF12" s="62">
        <f t="shared" si="109"/>
        <v>45</v>
      </c>
      <c r="DG12" s="62">
        <f t="shared" si="109"/>
        <v>0</v>
      </c>
      <c r="DH12" s="20">
        <f t="shared" si="109"/>
        <v>0</v>
      </c>
      <c r="DI12" s="20">
        <f t="shared" si="109"/>
        <v>0</v>
      </c>
      <c r="DJ12" s="62">
        <f t="shared" si="109"/>
        <v>0</v>
      </c>
      <c r="DK12" s="62">
        <f t="shared" si="109"/>
        <v>0</v>
      </c>
      <c r="DL12" s="62">
        <f t="shared" si="109"/>
        <v>0</v>
      </c>
      <c r="DM12" s="62">
        <f t="shared" si="109"/>
        <v>0</v>
      </c>
      <c r="DN12" s="20">
        <f t="shared" ref="DN12:DO12" si="110">DN13+DN14+DN16+DN15</f>
        <v>0</v>
      </c>
      <c r="DO12" s="20">
        <f t="shared" si="110"/>
        <v>0</v>
      </c>
      <c r="DP12" s="20">
        <f t="shared" si="109"/>
        <v>0</v>
      </c>
      <c r="DQ12" s="20">
        <f t="shared" si="109"/>
        <v>0</v>
      </c>
      <c r="DR12" s="20">
        <f t="shared" si="109"/>
        <v>0</v>
      </c>
      <c r="DS12" s="52">
        <f t="shared" si="109"/>
        <v>34</v>
      </c>
      <c r="DT12" s="62">
        <f t="shared" si="109"/>
        <v>0</v>
      </c>
      <c r="DU12" s="20">
        <f t="shared" si="109"/>
        <v>0</v>
      </c>
      <c r="DV12" s="20">
        <f t="shared" si="109"/>
        <v>0</v>
      </c>
      <c r="DW12" s="20">
        <f t="shared" si="109"/>
        <v>0</v>
      </c>
      <c r="DX12" s="20">
        <f t="shared" si="109"/>
        <v>0</v>
      </c>
      <c r="DY12" s="20">
        <f t="shared" si="109"/>
        <v>0</v>
      </c>
      <c r="DZ12" s="20">
        <f t="shared" si="109"/>
        <v>0</v>
      </c>
      <c r="EA12" s="20">
        <f t="shared" si="109"/>
        <v>0</v>
      </c>
      <c r="EB12" s="20">
        <f t="shared" si="109"/>
        <v>0</v>
      </c>
      <c r="EC12" s="62">
        <f t="shared" si="109"/>
        <v>34</v>
      </c>
      <c r="ED12" s="62">
        <f t="shared" si="109"/>
        <v>0</v>
      </c>
      <c r="EE12" s="20">
        <f t="shared" si="109"/>
        <v>0</v>
      </c>
      <c r="EF12" s="20">
        <f t="shared" si="109"/>
        <v>0</v>
      </c>
      <c r="EG12" s="62">
        <f t="shared" si="109"/>
        <v>0</v>
      </c>
      <c r="EH12" s="62">
        <f t="shared" si="109"/>
        <v>0</v>
      </c>
      <c r="EI12" s="62">
        <f>EI13+EI14+EI16+EI15</f>
        <v>0</v>
      </c>
      <c r="EJ12" s="20">
        <f t="shared" ref="EJ12:EK12" si="111">EJ13+EJ14+EJ16+EJ15</f>
        <v>0</v>
      </c>
      <c r="EK12" s="20">
        <f t="shared" si="111"/>
        <v>0</v>
      </c>
      <c r="EL12" s="52">
        <f t="shared" ref="EL12:EZ12" si="112">EL13+EL14+EL16+EL15</f>
        <v>1183</v>
      </c>
      <c r="EM12" s="62">
        <f t="shared" si="112"/>
        <v>0</v>
      </c>
      <c r="EN12" s="20">
        <f t="shared" si="112"/>
        <v>0</v>
      </c>
      <c r="EO12" s="20">
        <f t="shared" si="112"/>
        <v>0</v>
      </c>
      <c r="EP12" s="20">
        <f t="shared" si="112"/>
        <v>0</v>
      </c>
      <c r="EQ12" s="20">
        <f t="shared" si="112"/>
        <v>0</v>
      </c>
      <c r="ER12" s="20">
        <f t="shared" si="112"/>
        <v>0</v>
      </c>
      <c r="ES12" s="20">
        <f t="shared" si="112"/>
        <v>0</v>
      </c>
      <c r="ET12" s="20">
        <f t="shared" si="112"/>
        <v>0</v>
      </c>
      <c r="EU12" s="20">
        <f t="shared" si="112"/>
        <v>0</v>
      </c>
      <c r="EV12" s="62">
        <f t="shared" si="112"/>
        <v>1183</v>
      </c>
      <c r="EW12" s="62">
        <f t="shared" si="112"/>
        <v>0</v>
      </c>
      <c r="EX12" s="20">
        <f t="shared" si="112"/>
        <v>0</v>
      </c>
      <c r="EY12" s="20">
        <f t="shared" si="112"/>
        <v>0</v>
      </c>
      <c r="EZ12" s="62">
        <f t="shared" si="112"/>
        <v>0</v>
      </c>
      <c r="FA12" s="62">
        <f>FA13+FA14+FA16+FA15</f>
        <v>0</v>
      </c>
      <c r="FB12" s="62">
        <f>FB13+FB14+FB16+FB15</f>
        <v>0</v>
      </c>
      <c r="FC12" s="62">
        <f>FC13+FC14+FC16+FC15</f>
        <v>0</v>
      </c>
      <c r="FD12" s="20">
        <f t="shared" ref="FD12:FE12" si="113">FD13+FD14+FD16+FD15</f>
        <v>0</v>
      </c>
      <c r="FE12" s="20">
        <f t="shared" si="113"/>
        <v>0</v>
      </c>
      <c r="FF12" s="52">
        <f t="shared" ref="FF12:GS12" si="114">FF13+FF14+FF16+FF15</f>
        <v>1264</v>
      </c>
      <c r="FG12" s="62">
        <f t="shared" si="114"/>
        <v>585</v>
      </c>
      <c r="FH12" s="62">
        <f t="shared" si="114"/>
        <v>13</v>
      </c>
      <c r="FI12" s="62">
        <f t="shared" si="114"/>
        <v>8</v>
      </c>
      <c r="FJ12" s="20">
        <f t="shared" si="114"/>
        <v>4</v>
      </c>
      <c r="FK12" s="20">
        <f t="shared" si="114"/>
        <v>2</v>
      </c>
      <c r="FL12" s="20">
        <f t="shared" si="114"/>
        <v>0</v>
      </c>
      <c r="FM12" s="20">
        <f t="shared" si="114"/>
        <v>0</v>
      </c>
      <c r="FN12" s="20">
        <f t="shared" si="114"/>
        <v>48</v>
      </c>
      <c r="FO12" s="20">
        <f t="shared" si="114"/>
        <v>27</v>
      </c>
      <c r="FP12" s="20">
        <f t="shared" si="114"/>
        <v>0</v>
      </c>
      <c r="FQ12" s="20">
        <f t="shared" si="114"/>
        <v>0</v>
      </c>
      <c r="FR12" s="20">
        <f t="shared" si="114"/>
        <v>265</v>
      </c>
      <c r="FS12" s="20">
        <f t="shared" si="114"/>
        <v>117</v>
      </c>
      <c r="FT12" s="20">
        <f t="shared" si="114"/>
        <v>0</v>
      </c>
      <c r="FU12" s="20">
        <f t="shared" si="114"/>
        <v>0</v>
      </c>
      <c r="FV12" s="20">
        <f t="shared" si="114"/>
        <v>182</v>
      </c>
      <c r="FW12" s="20">
        <f t="shared" si="114"/>
        <v>83</v>
      </c>
      <c r="FX12" s="20">
        <f t="shared" si="114"/>
        <v>3</v>
      </c>
      <c r="FY12" s="20">
        <f t="shared" si="114"/>
        <v>1</v>
      </c>
      <c r="FZ12" s="20">
        <f t="shared" si="114"/>
        <v>257</v>
      </c>
      <c r="GA12" s="20">
        <f t="shared" si="114"/>
        <v>102</v>
      </c>
      <c r="GB12" s="20">
        <f t="shared" si="114"/>
        <v>0</v>
      </c>
      <c r="GC12" s="20">
        <f t="shared" si="114"/>
        <v>0</v>
      </c>
      <c r="GD12" s="20">
        <f t="shared" si="114"/>
        <v>255</v>
      </c>
      <c r="GE12" s="20">
        <f t="shared" si="114"/>
        <v>140</v>
      </c>
      <c r="GF12" s="20">
        <f t="shared" si="114"/>
        <v>0</v>
      </c>
      <c r="GG12" s="20">
        <f t="shared" si="114"/>
        <v>0</v>
      </c>
      <c r="GH12" s="20">
        <f t="shared" si="114"/>
        <v>234</v>
      </c>
      <c r="GI12" s="20">
        <f t="shared" si="114"/>
        <v>108</v>
      </c>
      <c r="GJ12" s="20">
        <f t="shared" si="114"/>
        <v>6</v>
      </c>
      <c r="GK12" s="20">
        <f t="shared" si="114"/>
        <v>6</v>
      </c>
      <c r="GL12" s="20">
        <f t="shared" si="114"/>
        <v>19</v>
      </c>
      <c r="GM12" s="20">
        <f t="shared" si="114"/>
        <v>6</v>
      </c>
      <c r="GN12" s="20">
        <f t="shared" si="114"/>
        <v>4</v>
      </c>
      <c r="GO12" s="20">
        <f t="shared" si="114"/>
        <v>1</v>
      </c>
      <c r="GP12" s="20">
        <f t="shared" si="114"/>
        <v>677</v>
      </c>
      <c r="GQ12" s="20">
        <f t="shared" si="114"/>
        <v>0</v>
      </c>
      <c r="GR12" s="20">
        <f t="shared" si="114"/>
        <v>555</v>
      </c>
      <c r="GS12" s="20">
        <f t="shared" si="114"/>
        <v>0</v>
      </c>
      <c r="GT12" s="52">
        <f t="shared" ref="GT12:GW12" si="115">GT13+GT14+GT16+GT15</f>
        <v>1264</v>
      </c>
      <c r="GU12" s="20">
        <f t="shared" si="115"/>
        <v>1264</v>
      </c>
      <c r="GV12" s="20">
        <f t="shared" si="115"/>
        <v>0</v>
      </c>
      <c r="GW12" s="20">
        <f t="shared" si="115"/>
        <v>0</v>
      </c>
    </row>
    <row r="13" spans="1:205" s="1" customFormat="1">
      <c r="A13" s="5"/>
      <c r="B13" s="5">
        <f>COUNTIF($B$17:$B$96,"гшкс")</f>
        <v>0</v>
      </c>
      <c r="C13" s="18" t="s">
        <v>71</v>
      </c>
      <c r="D13" s="18">
        <f t="shared" ref="D13:BR13" si="116">SUMIF($B$17:$B$96,"гшкс",D$17:D$96)</f>
        <v>0</v>
      </c>
      <c r="E13" s="18">
        <f t="shared" si="116"/>
        <v>0</v>
      </c>
      <c r="F13" s="18">
        <f t="shared" si="116"/>
        <v>0</v>
      </c>
      <c r="G13" s="18">
        <f t="shared" si="116"/>
        <v>0</v>
      </c>
      <c r="H13" s="18">
        <f t="shared" si="116"/>
        <v>0</v>
      </c>
      <c r="I13" s="18">
        <f t="shared" si="116"/>
        <v>0</v>
      </c>
      <c r="J13" s="18">
        <f t="shared" si="116"/>
        <v>0</v>
      </c>
      <c r="K13" s="18">
        <f t="shared" si="116"/>
        <v>0</v>
      </c>
      <c r="L13" s="18">
        <f t="shared" si="116"/>
        <v>0</v>
      </c>
      <c r="M13" s="18">
        <f t="shared" si="116"/>
        <v>0</v>
      </c>
      <c r="N13" s="18">
        <f t="shared" si="116"/>
        <v>0</v>
      </c>
      <c r="O13" s="18">
        <f t="shared" si="116"/>
        <v>0</v>
      </c>
      <c r="P13" s="18">
        <f t="shared" si="116"/>
        <v>0</v>
      </c>
      <c r="Q13" s="18">
        <f t="shared" si="116"/>
        <v>0</v>
      </c>
      <c r="R13" s="51">
        <f t="shared" si="116"/>
        <v>0</v>
      </c>
      <c r="S13" s="61">
        <f t="shared" si="116"/>
        <v>0</v>
      </c>
      <c r="T13" s="18">
        <f t="shared" si="116"/>
        <v>0</v>
      </c>
      <c r="U13" s="18">
        <f t="shared" si="116"/>
        <v>0</v>
      </c>
      <c r="V13" s="18">
        <f t="shared" si="116"/>
        <v>0</v>
      </c>
      <c r="W13" s="18">
        <f t="shared" si="116"/>
        <v>0</v>
      </c>
      <c r="X13" s="18">
        <f t="shared" si="116"/>
        <v>0</v>
      </c>
      <c r="Y13" s="18">
        <f t="shared" si="116"/>
        <v>0</v>
      </c>
      <c r="Z13" s="18">
        <f t="shared" si="116"/>
        <v>0</v>
      </c>
      <c r="AA13" s="18">
        <f t="shared" si="116"/>
        <v>0</v>
      </c>
      <c r="AB13" s="61">
        <f t="shared" si="116"/>
        <v>0</v>
      </c>
      <c r="AC13" s="61">
        <f t="shared" si="116"/>
        <v>0</v>
      </c>
      <c r="AD13" s="18">
        <f t="shared" si="116"/>
        <v>0</v>
      </c>
      <c r="AE13" s="18">
        <f t="shared" si="116"/>
        <v>0</v>
      </c>
      <c r="AF13" s="61">
        <f t="shared" si="116"/>
        <v>0</v>
      </c>
      <c r="AG13" s="61">
        <f t="shared" si="116"/>
        <v>0</v>
      </c>
      <c r="AH13" s="61">
        <f t="shared" si="116"/>
        <v>0</v>
      </c>
      <c r="AI13" s="61">
        <f t="shared" si="116"/>
        <v>0</v>
      </c>
      <c r="AJ13" s="18">
        <f t="shared" si="116"/>
        <v>0</v>
      </c>
      <c r="AK13" s="18">
        <f t="shared" si="116"/>
        <v>0</v>
      </c>
      <c r="AL13" s="18">
        <f t="shared" si="116"/>
        <v>0</v>
      </c>
      <c r="AM13" s="18">
        <f t="shared" si="116"/>
        <v>0</v>
      </c>
      <c r="AN13" s="18">
        <f t="shared" si="116"/>
        <v>0</v>
      </c>
      <c r="AO13" s="51">
        <f t="shared" si="116"/>
        <v>0</v>
      </c>
      <c r="AP13" s="61">
        <f t="shared" si="116"/>
        <v>0</v>
      </c>
      <c r="AQ13" s="18">
        <f t="shared" si="116"/>
        <v>0</v>
      </c>
      <c r="AR13" s="18">
        <f t="shared" si="116"/>
        <v>0</v>
      </c>
      <c r="AS13" s="18">
        <f t="shared" si="116"/>
        <v>0</v>
      </c>
      <c r="AT13" s="18">
        <f t="shared" si="116"/>
        <v>0</v>
      </c>
      <c r="AU13" s="18">
        <f t="shared" si="116"/>
        <v>0</v>
      </c>
      <c r="AV13" s="18">
        <f t="shared" si="116"/>
        <v>0</v>
      </c>
      <c r="AW13" s="18">
        <f t="shared" si="116"/>
        <v>0</v>
      </c>
      <c r="AX13" s="18">
        <f t="shared" si="116"/>
        <v>0</v>
      </c>
      <c r="AY13" s="61">
        <f t="shared" si="116"/>
        <v>0</v>
      </c>
      <c r="AZ13" s="61">
        <f t="shared" si="116"/>
        <v>0</v>
      </c>
      <c r="BA13" s="18">
        <f t="shared" si="116"/>
        <v>0</v>
      </c>
      <c r="BB13" s="18">
        <f t="shared" si="116"/>
        <v>0</v>
      </c>
      <c r="BC13" s="61">
        <f t="shared" si="116"/>
        <v>0</v>
      </c>
      <c r="BD13" s="61">
        <f t="shared" si="116"/>
        <v>0</v>
      </c>
      <c r="BE13" s="61">
        <f t="shared" si="116"/>
        <v>0</v>
      </c>
      <c r="BF13" s="18">
        <f t="shared" si="116"/>
        <v>0</v>
      </c>
      <c r="BG13" s="18">
        <f t="shared" si="116"/>
        <v>0</v>
      </c>
      <c r="BH13" s="51">
        <f t="shared" si="116"/>
        <v>0</v>
      </c>
      <c r="BI13" s="61">
        <f t="shared" si="116"/>
        <v>0</v>
      </c>
      <c r="BJ13" s="18">
        <f t="shared" si="116"/>
        <v>0</v>
      </c>
      <c r="BK13" s="18">
        <f t="shared" si="116"/>
        <v>0</v>
      </c>
      <c r="BL13" s="18">
        <f t="shared" si="116"/>
        <v>0</v>
      </c>
      <c r="BM13" s="18">
        <f t="shared" si="116"/>
        <v>0</v>
      </c>
      <c r="BN13" s="18">
        <f t="shared" si="116"/>
        <v>0</v>
      </c>
      <c r="BO13" s="18">
        <f t="shared" si="116"/>
        <v>0</v>
      </c>
      <c r="BP13" s="18">
        <f t="shared" si="116"/>
        <v>0</v>
      </c>
      <c r="BQ13" s="18">
        <f t="shared" si="116"/>
        <v>0</v>
      </c>
      <c r="BR13" s="61">
        <f t="shared" si="116"/>
        <v>0</v>
      </c>
      <c r="BS13" s="61">
        <f t="shared" ref="BS13:FB13" si="117">SUMIF($B$17:$B$96,"гшкс",BS$17:BS$96)</f>
        <v>0</v>
      </c>
      <c r="BT13" s="18">
        <f t="shared" si="117"/>
        <v>0</v>
      </c>
      <c r="BU13" s="18">
        <f t="shared" si="117"/>
        <v>0</v>
      </c>
      <c r="BV13" s="61">
        <f t="shared" si="117"/>
        <v>0</v>
      </c>
      <c r="BW13" s="61">
        <f t="shared" si="117"/>
        <v>0</v>
      </c>
      <c r="BX13" s="61">
        <f t="shared" si="117"/>
        <v>0</v>
      </c>
      <c r="BY13" s="61">
        <f t="shared" si="117"/>
        <v>0</v>
      </c>
      <c r="BZ13" s="18">
        <f t="shared" si="117"/>
        <v>0</v>
      </c>
      <c r="CA13" s="18">
        <f t="shared" si="117"/>
        <v>0</v>
      </c>
      <c r="CB13" s="51">
        <f t="shared" si="117"/>
        <v>0</v>
      </c>
      <c r="CC13" s="61">
        <f t="shared" si="117"/>
        <v>0</v>
      </c>
      <c r="CD13" s="18">
        <f t="shared" si="117"/>
        <v>0</v>
      </c>
      <c r="CE13" s="18">
        <f t="shared" si="117"/>
        <v>0</v>
      </c>
      <c r="CF13" s="18">
        <f t="shared" si="117"/>
        <v>0</v>
      </c>
      <c r="CG13" s="18">
        <f t="shared" si="117"/>
        <v>0</v>
      </c>
      <c r="CH13" s="18">
        <f t="shared" si="117"/>
        <v>0</v>
      </c>
      <c r="CI13" s="18">
        <f t="shared" si="117"/>
        <v>0</v>
      </c>
      <c r="CJ13" s="18">
        <f t="shared" si="117"/>
        <v>0</v>
      </c>
      <c r="CK13" s="18">
        <f t="shared" si="117"/>
        <v>0</v>
      </c>
      <c r="CL13" s="61">
        <f t="shared" si="117"/>
        <v>0</v>
      </c>
      <c r="CM13" s="61">
        <f t="shared" si="117"/>
        <v>0</v>
      </c>
      <c r="CN13" s="18">
        <f t="shared" si="117"/>
        <v>0</v>
      </c>
      <c r="CO13" s="18">
        <f t="shared" si="117"/>
        <v>0</v>
      </c>
      <c r="CP13" s="61">
        <f t="shared" si="117"/>
        <v>0</v>
      </c>
      <c r="CQ13" s="61">
        <f t="shared" si="117"/>
        <v>0</v>
      </c>
      <c r="CR13" s="61">
        <f t="shared" si="117"/>
        <v>0</v>
      </c>
      <c r="CS13" s="61">
        <f t="shared" si="117"/>
        <v>0</v>
      </c>
      <c r="CT13" s="18">
        <f t="shared" si="117"/>
        <v>0</v>
      </c>
      <c r="CU13" s="18">
        <f t="shared" si="117"/>
        <v>0</v>
      </c>
      <c r="CV13" s="51">
        <f t="shared" si="117"/>
        <v>0</v>
      </c>
      <c r="CW13" s="61">
        <f t="shared" si="117"/>
        <v>0</v>
      </c>
      <c r="CX13" s="18">
        <f t="shared" si="117"/>
        <v>0</v>
      </c>
      <c r="CY13" s="18">
        <f t="shared" si="117"/>
        <v>0</v>
      </c>
      <c r="CZ13" s="18">
        <f t="shared" si="117"/>
        <v>0</v>
      </c>
      <c r="DA13" s="18">
        <f t="shared" si="117"/>
        <v>0</v>
      </c>
      <c r="DB13" s="18">
        <f t="shared" si="117"/>
        <v>0</v>
      </c>
      <c r="DC13" s="18">
        <f t="shared" si="117"/>
        <v>0</v>
      </c>
      <c r="DD13" s="18">
        <f t="shared" si="117"/>
        <v>0</v>
      </c>
      <c r="DE13" s="18">
        <f t="shared" si="117"/>
        <v>0</v>
      </c>
      <c r="DF13" s="61">
        <f t="shared" si="117"/>
        <v>0</v>
      </c>
      <c r="DG13" s="61">
        <f t="shared" si="117"/>
        <v>0</v>
      </c>
      <c r="DH13" s="18">
        <f t="shared" si="117"/>
        <v>0</v>
      </c>
      <c r="DI13" s="18">
        <f t="shared" si="117"/>
        <v>0</v>
      </c>
      <c r="DJ13" s="61">
        <f t="shared" si="117"/>
        <v>0</v>
      </c>
      <c r="DK13" s="61">
        <f t="shared" si="117"/>
        <v>0</v>
      </c>
      <c r="DL13" s="61">
        <f t="shared" si="117"/>
        <v>0</v>
      </c>
      <c r="DM13" s="61">
        <f t="shared" si="117"/>
        <v>0</v>
      </c>
      <c r="DN13" s="18">
        <f t="shared" si="117"/>
        <v>0</v>
      </c>
      <c r="DO13" s="18">
        <f t="shared" si="117"/>
        <v>0</v>
      </c>
      <c r="DP13" s="18">
        <f t="shared" si="117"/>
        <v>0</v>
      </c>
      <c r="DQ13" s="18">
        <f t="shared" si="117"/>
        <v>0</v>
      </c>
      <c r="DR13" s="18">
        <f t="shared" si="117"/>
        <v>0</v>
      </c>
      <c r="DS13" s="51">
        <f t="shared" si="117"/>
        <v>0</v>
      </c>
      <c r="DT13" s="61">
        <f t="shared" si="117"/>
        <v>0</v>
      </c>
      <c r="DU13" s="18">
        <f t="shared" si="117"/>
        <v>0</v>
      </c>
      <c r="DV13" s="18">
        <f t="shared" si="117"/>
        <v>0</v>
      </c>
      <c r="DW13" s="18">
        <f t="shared" si="117"/>
        <v>0</v>
      </c>
      <c r="DX13" s="18">
        <f t="shared" si="117"/>
        <v>0</v>
      </c>
      <c r="DY13" s="18">
        <f t="shared" si="117"/>
        <v>0</v>
      </c>
      <c r="DZ13" s="18">
        <f t="shared" si="117"/>
        <v>0</v>
      </c>
      <c r="EA13" s="18">
        <f t="shared" si="117"/>
        <v>0</v>
      </c>
      <c r="EB13" s="18">
        <f t="shared" si="117"/>
        <v>0</v>
      </c>
      <c r="EC13" s="61">
        <f t="shared" si="117"/>
        <v>0</v>
      </c>
      <c r="ED13" s="61">
        <f t="shared" si="117"/>
        <v>0</v>
      </c>
      <c r="EE13" s="18">
        <f t="shared" si="117"/>
        <v>0</v>
      </c>
      <c r="EF13" s="18">
        <f t="shared" si="117"/>
        <v>0</v>
      </c>
      <c r="EG13" s="61">
        <f t="shared" si="117"/>
        <v>0</v>
      </c>
      <c r="EH13" s="61">
        <f t="shared" si="117"/>
        <v>0</v>
      </c>
      <c r="EI13" s="61">
        <f t="shared" si="117"/>
        <v>0</v>
      </c>
      <c r="EJ13" s="18">
        <f t="shared" si="117"/>
        <v>0</v>
      </c>
      <c r="EK13" s="18">
        <f t="shared" si="117"/>
        <v>0</v>
      </c>
      <c r="EL13" s="51">
        <f t="shared" si="117"/>
        <v>0</v>
      </c>
      <c r="EM13" s="61">
        <f t="shared" si="117"/>
        <v>0</v>
      </c>
      <c r="EN13" s="18">
        <f t="shared" si="117"/>
        <v>0</v>
      </c>
      <c r="EO13" s="18">
        <f t="shared" si="117"/>
        <v>0</v>
      </c>
      <c r="EP13" s="18">
        <f t="shared" si="117"/>
        <v>0</v>
      </c>
      <c r="EQ13" s="18">
        <f t="shared" si="117"/>
        <v>0</v>
      </c>
      <c r="ER13" s="18">
        <f t="shared" si="117"/>
        <v>0</v>
      </c>
      <c r="ES13" s="18">
        <f t="shared" si="117"/>
        <v>0</v>
      </c>
      <c r="ET13" s="18">
        <f t="shared" si="117"/>
        <v>0</v>
      </c>
      <c r="EU13" s="18">
        <f t="shared" si="117"/>
        <v>0</v>
      </c>
      <c r="EV13" s="61">
        <f t="shared" si="117"/>
        <v>0</v>
      </c>
      <c r="EW13" s="61">
        <f t="shared" si="117"/>
        <v>0</v>
      </c>
      <c r="EX13" s="18">
        <f t="shared" si="117"/>
        <v>0</v>
      </c>
      <c r="EY13" s="18">
        <f t="shared" si="117"/>
        <v>0</v>
      </c>
      <c r="EZ13" s="61">
        <f t="shared" si="117"/>
        <v>0</v>
      </c>
      <c r="FA13" s="61">
        <f t="shared" si="117"/>
        <v>0</v>
      </c>
      <c r="FB13" s="61">
        <f t="shared" si="117"/>
        <v>0</v>
      </c>
      <c r="FC13" s="61">
        <f t="shared" ref="FC13:GS13" si="118">SUMIF($B$17:$B$96,"гшкс",FC$17:FC$96)</f>
        <v>0</v>
      </c>
      <c r="FD13" s="18">
        <f t="shared" si="118"/>
        <v>0</v>
      </c>
      <c r="FE13" s="18">
        <f t="shared" si="118"/>
        <v>0</v>
      </c>
      <c r="FF13" s="51">
        <f t="shared" si="118"/>
        <v>0</v>
      </c>
      <c r="FG13" s="61">
        <f t="shared" si="118"/>
        <v>0</v>
      </c>
      <c r="FH13" s="61">
        <f t="shared" si="118"/>
        <v>0</v>
      </c>
      <c r="FI13" s="61">
        <f t="shared" si="118"/>
        <v>0</v>
      </c>
      <c r="FJ13" s="18">
        <f t="shared" si="118"/>
        <v>0</v>
      </c>
      <c r="FK13" s="18">
        <f t="shared" si="118"/>
        <v>0</v>
      </c>
      <c r="FL13" s="18">
        <f t="shared" si="118"/>
        <v>0</v>
      </c>
      <c r="FM13" s="18">
        <f t="shared" si="118"/>
        <v>0</v>
      </c>
      <c r="FN13" s="18">
        <f t="shared" si="118"/>
        <v>0</v>
      </c>
      <c r="FO13" s="18">
        <f t="shared" si="118"/>
        <v>0</v>
      </c>
      <c r="FP13" s="18">
        <f t="shared" si="118"/>
        <v>0</v>
      </c>
      <c r="FQ13" s="18">
        <f t="shared" si="118"/>
        <v>0</v>
      </c>
      <c r="FR13" s="18">
        <f t="shared" si="118"/>
        <v>0</v>
      </c>
      <c r="FS13" s="18">
        <f t="shared" si="118"/>
        <v>0</v>
      </c>
      <c r="FT13" s="18">
        <f t="shared" si="118"/>
        <v>0</v>
      </c>
      <c r="FU13" s="18">
        <f t="shared" si="118"/>
        <v>0</v>
      </c>
      <c r="FV13" s="18">
        <f t="shared" si="118"/>
        <v>0</v>
      </c>
      <c r="FW13" s="18">
        <f t="shared" si="118"/>
        <v>0</v>
      </c>
      <c r="FX13" s="18">
        <f t="shared" si="118"/>
        <v>0</v>
      </c>
      <c r="FY13" s="18">
        <f t="shared" si="118"/>
        <v>0</v>
      </c>
      <c r="FZ13" s="18">
        <f t="shared" si="118"/>
        <v>0</v>
      </c>
      <c r="GA13" s="18">
        <f t="shared" si="118"/>
        <v>0</v>
      </c>
      <c r="GB13" s="18">
        <f t="shared" si="118"/>
        <v>0</v>
      </c>
      <c r="GC13" s="18">
        <f t="shared" si="118"/>
        <v>0</v>
      </c>
      <c r="GD13" s="18">
        <f t="shared" si="118"/>
        <v>0</v>
      </c>
      <c r="GE13" s="18">
        <f t="shared" si="118"/>
        <v>0</v>
      </c>
      <c r="GF13" s="18">
        <f t="shared" si="118"/>
        <v>0</v>
      </c>
      <c r="GG13" s="18">
        <f t="shared" si="118"/>
        <v>0</v>
      </c>
      <c r="GH13" s="18">
        <f t="shared" si="118"/>
        <v>0</v>
      </c>
      <c r="GI13" s="18">
        <f t="shared" si="118"/>
        <v>0</v>
      </c>
      <c r="GJ13" s="18">
        <f t="shared" si="118"/>
        <v>0</v>
      </c>
      <c r="GK13" s="18">
        <f t="shared" si="118"/>
        <v>0</v>
      </c>
      <c r="GL13" s="18">
        <f t="shared" si="118"/>
        <v>0</v>
      </c>
      <c r="GM13" s="18">
        <f t="shared" si="118"/>
        <v>0</v>
      </c>
      <c r="GN13" s="18">
        <f t="shared" si="118"/>
        <v>0</v>
      </c>
      <c r="GO13" s="18">
        <f t="shared" si="118"/>
        <v>0</v>
      </c>
      <c r="GP13" s="18">
        <f t="shared" si="118"/>
        <v>0</v>
      </c>
      <c r="GQ13" s="18">
        <f t="shared" si="118"/>
        <v>0</v>
      </c>
      <c r="GR13" s="18">
        <f t="shared" si="118"/>
        <v>0</v>
      </c>
      <c r="GS13" s="18">
        <f t="shared" si="118"/>
        <v>0</v>
      </c>
      <c r="GT13" s="51">
        <f t="shared" ref="GT13:GW13" si="119">SUMIF($B$17:$B$96,"гшкс",GT$17:GT$96)</f>
        <v>0</v>
      </c>
      <c r="GU13" s="18">
        <f t="shared" si="119"/>
        <v>0</v>
      </c>
      <c r="GV13" s="18">
        <f t="shared" si="119"/>
        <v>0</v>
      </c>
      <c r="GW13" s="18">
        <f t="shared" si="119"/>
        <v>0</v>
      </c>
    </row>
    <row r="14" spans="1:205" s="1" customFormat="1">
      <c r="A14" s="5"/>
      <c r="B14" s="5">
        <f>COUNTIF($B$17:$B$96,"гс5")</f>
        <v>5</v>
      </c>
      <c r="C14" s="18" t="s">
        <v>72</v>
      </c>
      <c r="D14" s="18">
        <f>SUMIF($B$17:$B$96,"гс5",D$17:D$96)</f>
        <v>5</v>
      </c>
      <c r="E14" s="18">
        <f t="shared" ref="E14:BS14" si="120">SUMIF($B$17:$B$96,"гс5",E$17:E$96)</f>
        <v>0</v>
      </c>
      <c r="F14" s="18">
        <f t="shared" si="120"/>
        <v>0</v>
      </c>
      <c r="G14" s="18">
        <f t="shared" si="120"/>
        <v>0</v>
      </c>
      <c r="H14" s="18">
        <f t="shared" si="120"/>
        <v>0</v>
      </c>
      <c r="I14" s="18">
        <f t="shared" si="120"/>
        <v>0</v>
      </c>
      <c r="J14" s="18">
        <f t="shared" si="120"/>
        <v>0</v>
      </c>
      <c r="K14" s="18">
        <f t="shared" si="120"/>
        <v>0</v>
      </c>
      <c r="L14" s="18">
        <f t="shared" si="120"/>
        <v>0</v>
      </c>
      <c r="M14" s="18">
        <f t="shared" si="120"/>
        <v>5</v>
      </c>
      <c r="N14" s="18">
        <f t="shared" si="120"/>
        <v>0</v>
      </c>
      <c r="O14" s="18">
        <f t="shared" si="120"/>
        <v>0</v>
      </c>
      <c r="P14" s="18">
        <f t="shared" si="120"/>
        <v>5</v>
      </c>
      <c r="Q14" s="18">
        <f t="shared" si="120"/>
        <v>5</v>
      </c>
      <c r="R14" s="51">
        <f t="shared" si="120"/>
        <v>1264</v>
      </c>
      <c r="S14" s="61">
        <f t="shared" si="120"/>
        <v>0</v>
      </c>
      <c r="T14" s="18">
        <f t="shared" si="120"/>
        <v>0</v>
      </c>
      <c r="U14" s="18">
        <f t="shared" si="120"/>
        <v>0</v>
      </c>
      <c r="V14" s="18">
        <f t="shared" si="120"/>
        <v>0</v>
      </c>
      <c r="W14" s="18">
        <f t="shared" si="120"/>
        <v>0</v>
      </c>
      <c r="X14" s="18">
        <f t="shared" si="120"/>
        <v>0</v>
      </c>
      <c r="Y14" s="18">
        <f t="shared" si="120"/>
        <v>0</v>
      </c>
      <c r="Z14" s="18">
        <f t="shared" si="120"/>
        <v>0</v>
      </c>
      <c r="AA14" s="18">
        <f t="shared" si="120"/>
        <v>0</v>
      </c>
      <c r="AB14" s="61">
        <f t="shared" si="120"/>
        <v>1264</v>
      </c>
      <c r="AC14" s="61">
        <f t="shared" si="120"/>
        <v>0</v>
      </c>
      <c r="AD14" s="18">
        <f t="shared" si="120"/>
        <v>0</v>
      </c>
      <c r="AE14" s="18">
        <f t="shared" si="120"/>
        <v>0</v>
      </c>
      <c r="AF14" s="61">
        <f t="shared" si="120"/>
        <v>0</v>
      </c>
      <c r="AG14" s="61">
        <f t="shared" si="120"/>
        <v>0</v>
      </c>
      <c r="AH14" s="61">
        <f t="shared" si="120"/>
        <v>0</v>
      </c>
      <c r="AI14" s="61">
        <f t="shared" si="120"/>
        <v>0</v>
      </c>
      <c r="AJ14" s="18">
        <f t="shared" si="120"/>
        <v>0</v>
      </c>
      <c r="AK14" s="18">
        <f t="shared" si="120"/>
        <v>0</v>
      </c>
      <c r="AL14" s="18">
        <f t="shared" si="120"/>
        <v>0</v>
      </c>
      <c r="AM14" s="18">
        <f t="shared" si="120"/>
        <v>0</v>
      </c>
      <c r="AN14" s="18">
        <f t="shared" si="120"/>
        <v>0</v>
      </c>
      <c r="AO14" s="51">
        <f t="shared" si="120"/>
        <v>959</v>
      </c>
      <c r="AP14" s="61">
        <f t="shared" si="120"/>
        <v>0</v>
      </c>
      <c r="AQ14" s="18">
        <f t="shared" si="120"/>
        <v>0</v>
      </c>
      <c r="AR14" s="18">
        <f t="shared" si="120"/>
        <v>0</v>
      </c>
      <c r="AS14" s="18">
        <f t="shared" si="120"/>
        <v>0</v>
      </c>
      <c r="AT14" s="18">
        <f t="shared" si="120"/>
        <v>0</v>
      </c>
      <c r="AU14" s="18">
        <f t="shared" si="120"/>
        <v>0</v>
      </c>
      <c r="AV14" s="18">
        <f t="shared" si="120"/>
        <v>0</v>
      </c>
      <c r="AW14" s="18">
        <f t="shared" si="120"/>
        <v>0</v>
      </c>
      <c r="AX14" s="18">
        <f t="shared" si="120"/>
        <v>0</v>
      </c>
      <c r="AY14" s="61">
        <f t="shared" si="120"/>
        <v>959</v>
      </c>
      <c r="AZ14" s="61">
        <f t="shared" si="120"/>
        <v>0</v>
      </c>
      <c r="BA14" s="18">
        <f t="shared" si="120"/>
        <v>0</v>
      </c>
      <c r="BB14" s="18">
        <f t="shared" si="120"/>
        <v>0</v>
      </c>
      <c r="BC14" s="61">
        <f t="shared" si="120"/>
        <v>0</v>
      </c>
      <c r="BD14" s="61">
        <f t="shared" si="120"/>
        <v>0</v>
      </c>
      <c r="BE14" s="61">
        <f t="shared" si="120"/>
        <v>0</v>
      </c>
      <c r="BF14" s="18">
        <f t="shared" si="120"/>
        <v>0</v>
      </c>
      <c r="BG14" s="18">
        <f t="shared" si="120"/>
        <v>0</v>
      </c>
      <c r="BH14" s="51">
        <f t="shared" si="120"/>
        <v>0</v>
      </c>
      <c r="BI14" s="61">
        <f t="shared" si="120"/>
        <v>0</v>
      </c>
      <c r="BJ14" s="18">
        <f t="shared" si="120"/>
        <v>0</v>
      </c>
      <c r="BK14" s="18">
        <f t="shared" si="120"/>
        <v>0</v>
      </c>
      <c r="BL14" s="18">
        <f t="shared" si="120"/>
        <v>0</v>
      </c>
      <c r="BM14" s="18">
        <f t="shared" si="120"/>
        <v>0</v>
      </c>
      <c r="BN14" s="18">
        <f t="shared" si="120"/>
        <v>0</v>
      </c>
      <c r="BO14" s="18">
        <f t="shared" si="120"/>
        <v>0</v>
      </c>
      <c r="BP14" s="18">
        <f t="shared" si="120"/>
        <v>0</v>
      </c>
      <c r="BQ14" s="18">
        <f t="shared" si="120"/>
        <v>0</v>
      </c>
      <c r="BR14" s="61">
        <f t="shared" si="120"/>
        <v>0</v>
      </c>
      <c r="BS14" s="61">
        <f t="shared" si="120"/>
        <v>0</v>
      </c>
      <c r="BT14" s="18">
        <f t="shared" ref="BT14:FD14" si="121">SUMIF($B$17:$B$96,"гс5",BT$17:BT$96)</f>
        <v>0</v>
      </c>
      <c r="BU14" s="18">
        <f t="shared" si="121"/>
        <v>0</v>
      </c>
      <c r="BV14" s="61">
        <f t="shared" si="121"/>
        <v>0</v>
      </c>
      <c r="BW14" s="61">
        <f t="shared" si="121"/>
        <v>0</v>
      </c>
      <c r="BX14" s="61">
        <f t="shared" si="121"/>
        <v>0</v>
      </c>
      <c r="BY14" s="61">
        <f t="shared" si="121"/>
        <v>0</v>
      </c>
      <c r="BZ14" s="18">
        <f t="shared" si="121"/>
        <v>0</v>
      </c>
      <c r="CA14" s="18">
        <f t="shared" si="121"/>
        <v>0</v>
      </c>
      <c r="CB14" s="51">
        <f t="shared" si="121"/>
        <v>13</v>
      </c>
      <c r="CC14" s="61">
        <f t="shared" si="121"/>
        <v>0</v>
      </c>
      <c r="CD14" s="18">
        <f t="shared" si="121"/>
        <v>0</v>
      </c>
      <c r="CE14" s="18">
        <f t="shared" si="121"/>
        <v>0</v>
      </c>
      <c r="CF14" s="18">
        <f t="shared" si="121"/>
        <v>0</v>
      </c>
      <c r="CG14" s="18">
        <f t="shared" si="121"/>
        <v>0</v>
      </c>
      <c r="CH14" s="18">
        <f t="shared" si="121"/>
        <v>0</v>
      </c>
      <c r="CI14" s="18">
        <f t="shared" si="121"/>
        <v>0</v>
      </c>
      <c r="CJ14" s="18">
        <f t="shared" si="121"/>
        <v>0</v>
      </c>
      <c r="CK14" s="18">
        <f t="shared" si="121"/>
        <v>0</v>
      </c>
      <c r="CL14" s="61">
        <f t="shared" si="121"/>
        <v>13</v>
      </c>
      <c r="CM14" s="61">
        <f t="shared" si="121"/>
        <v>0</v>
      </c>
      <c r="CN14" s="18">
        <f t="shared" si="121"/>
        <v>0</v>
      </c>
      <c r="CO14" s="18">
        <f t="shared" si="121"/>
        <v>0</v>
      </c>
      <c r="CP14" s="61">
        <f t="shared" si="121"/>
        <v>0</v>
      </c>
      <c r="CQ14" s="61">
        <f t="shared" si="121"/>
        <v>0</v>
      </c>
      <c r="CR14" s="61">
        <f t="shared" si="121"/>
        <v>0</v>
      </c>
      <c r="CS14" s="61">
        <f t="shared" si="121"/>
        <v>0</v>
      </c>
      <c r="CT14" s="18">
        <f t="shared" si="121"/>
        <v>0</v>
      </c>
      <c r="CU14" s="18">
        <f t="shared" si="121"/>
        <v>0</v>
      </c>
      <c r="CV14" s="51">
        <f t="shared" si="121"/>
        <v>45</v>
      </c>
      <c r="CW14" s="61">
        <f t="shared" si="121"/>
        <v>0</v>
      </c>
      <c r="CX14" s="18">
        <f t="shared" si="121"/>
        <v>0</v>
      </c>
      <c r="CY14" s="18">
        <f t="shared" si="121"/>
        <v>0</v>
      </c>
      <c r="CZ14" s="18">
        <f t="shared" si="121"/>
        <v>0</v>
      </c>
      <c r="DA14" s="18">
        <f t="shared" si="121"/>
        <v>0</v>
      </c>
      <c r="DB14" s="18">
        <f t="shared" si="121"/>
        <v>0</v>
      </c>
      <c r="DC14" s="18">
        <f t="shared" si="121"/>
        <v>0</v>
      </c>
      <c r="DD14" s="18">
        <f t="shared" si="121"/>
        <v>0</v>
      </c>
      <c r="DE14" s="18">
        <f t="shared" si="121"/>
        <v>0</v>
      </c>
      <c r="DF14" s="61">
        <f t="shared" si="121"/>
        <v>45</v>
      </c>
      <c r="DG14" s="61">
        <f t="shared" si="121"/>
        <v>0</v>
      </c>
      <c r="DH14" s="18">
        <f t="shared" si="121"/>
        <v>0</v>
      </c>
      <c r="DI14" s="18">
        <f t="shared" si="121"/>
        <v>0</v>
      </c>
      <c r="DJ14" s="61">
        <f t="shared" si="121"/>
        <v>0</v>
      </c>
      <c r="DK14" s="61">
        <f t="shared" si="121"/>
        <v>0</v>
      </c>
      <c r="DL14" s="61">
        <f t="shared" si="121"/>
        <v>0</v>
      </c>
      <c r="DM14" s="61">
        <f t="shared" si="121"/>
        <v>0</v>
      </c>
      <c r="DN14" s="18">
        <f t="shared" si="121"/>
        <v>0</v>
      </c>
      <c r="DO14" s="18">
        <f t="shared" si="121"/>
        <v>0</v>
      </c>
      <c r="DP14" s="18">
        <f t="shared" si="121"/>
        <v>0</v>
      </c>
      <c r="DQ14" s="18">
        <f t="shared" si="121"/>
        <v>0</v>
      </c>
      <c r="DR14" s="18">
        <f t="shared" si="121"/>
        <v>0</v>
      </c>
      <c r="DS14" s="51">
        <f t="shared" si="121"/>
        <v>34</v>
      </c>
      <c r="DT14" s="61">
        <f t="shared" si="121"/>
        <v>0</v>
      </c>
      <c r="DU14" s="18">
        <f t="shared" si="121"/>
        <v>0</v>
      </c>
      <c r="DV14" s="18">
        <f t="shared" si="121"/>
        <v>0</v>
      </c>
      <c r="DW14" s="18">
        <f t="shared" si="121"/>
        <v>0</v>
      </c>
      <c r="DX14" s="18">
        <f t="shared" si="121"/>
        <v>0</v>
      </c>
      <c r="DY14" s="18">
        <f t="shared" si="121"/>
        <v>0</v>
      </c>
      <c r="DZ14" s="18">
        <f t="shared" si="121"/>
        <v>0</v>
      </c>
      <c r="EA14" s="18">
        <f t="shared" si="121"/>
        <v>0</v>
      </c>
      <c r="EB14" s="18">
        <f t="shared" si="121"/>
        <v>0</v>
      </c>
      <c r="EC14" s="61">
        <f t="shared" si="121"/>
        <v>34</v>
      </c>
      <c r="ED14" s="61">
        <f t="shared" si="121"/>
        <v>0</v>
      </c>
      <c r="EE14" s="18">
        <f t="shared" si="121"/>
        <v>0</v>
      </c>
      <c r="EF14" s="18">
        <f t="shared" si="121"/>
        <v>0</v>
      </c>
      <c r="EG14" s="61">
        <f t="shared" si="121"/>
        <v>0</v>
      </c>
      <c r="EH14" s="61">
        <f t="shared" si="121"/>
        <v>0</v>
      </c>
      <c r="EI14" s="61">
        <f t="shared" si="121"/>
        <v>0</v>
      </c>
      <c r="EJ14" s="18">
        <f t="shared" si="121"/>
        <v>0</v>
      </c>
      <c r="EK14" s="18">
        <f t="shared" si="121"/>
        <v>0</v>
      </c>
      <c r="EL14" s="51">
        <f t="shared" si="121"/>
        <v>1183</v>
      </c>
      <c r="EM14" s="61">
        <f t="shared" si="121"/>
        <v>0</v>
      </c>
      <c r="EN14" s="18">
        <f t="shared" si="121"/>
        <v>0</v>
      </c>
      <c r="EO14" s="18">
        <f t="shared" si="121"/>
        <v>0</v>
      </c>
      <c r="EP14" s="18">
        <f t="shared" si="121"/>
        <v>0</v>
      </c>
      <c r="EQ14" s="18">
        <f t="shared" si="121"/>
        <v>0</v>
      </c>
      <c r="ER14" s="18">
        <f t="shared" si="121"/>
        <v>0</v>
      </c>
      <c r="ES14" s="18">
        <f t="shared" si="121"/>
        <v>0</v>
      </c>
      <c r="ET14" s="18">
        <f t="shared" si="121"/>
        <v>0</v>
      </c>
      <c r="EU14" s="18">
        <f t="shared" si="121"/>
        <v>0</v>
      </c>
      <c r="EV14" s="61">
        <f t="shared" si="121"/>
        <v>1183</v>
      </c>
      <c r="EW14" s="61">
        <f t="shared" si="121"/>
        <v>0</v>
      </c>
      <c r="EX14" s="18">
        <f t="shared" si="121"/>
        <v>0</v>
      </c>
      <c r="EY14" s="18">
        <f t="shared" si="121"/>
        <v>0</v>
      </c>
      <c r="EZ14" s="61">
        <f t="shared" si="121"/>
        <v>0</v>
      </c>
      <c r="FA14" s="61">
        <f t="shared" si="121"/>
        <v>0</v>
      </c>
      <c r="FB14" s="61">
        <f t="shared" si="121"/>
        <v>0</v>
      </c>
      <c r="FC14" s="61">
        <f t="shared" si="121"/>
        <v>0</v>
      </c>
      <c r="FD14" s="18">
        <f t="shared" si="121"/>
        <v>0</v>
      </c>
      <c r="FE14" s="18">
        <f t="shared" ref="FE14" si="122">SUMIF($B$17:$B$96,"гс5",FE$17:FE$96)</f>
        <v>0</v>
      </c>
      <c r="FF14" s="51">
        <f t="shared" ref="FF14:GS14" si="123">SUMIF($B$17:$B$96,"гс5",FF$17:FF$96)</f>
        <v>1264</v>
      </c>
      <c r="FG14" s="61">
        <f t="shared" si="123"/>
        <v>585</v>
      </c>
      <c r="FH14" s="61">
        <f t="shared" si="123"/>
        <v>13</v>
      </c>
      <c r="FI14" s="61">
        <f t="shared" si="123"/>
        <v>8</v>
      </c>
      <c r="FJ14" s="18">
        <f t="shared" si="123"/>
        <v>4</v>
      </c>
      <c r="FK14" s="18">
        <f t="shared" si="123"/>
        <v>2</v>
      </c>
      <c r="FL14" s="18">
        <f t="shared" si="123"/>
        <v>0</v>
      </c>
      <c r="FM14" s="18">
        <f t="shared" si="123"/>
        <v>0</v>
      </c>
      <c r="FN14" s="18">
        <f t="shared" si="123"/>
        <v>48</v>
      </c>
      <c r="FO14" s="18">
        <f t="shared" si="123"/>
        <v>27</v>
      </c>
      <c r="FP14" s="18">
        <f t="shared" si="123"/>
        <v>0</v>
      </c>
      <c r="FQ14" s="18">
        <f t="shared" si="123"/>
        <v>0</v>
      </c>
      <c r="FR14" s="18">
        <f t="shared" si="123"/>
        <v>265</v>
      </c>
      <c r="FS14" s="18">
        <f t="shared" si="123"/>
        <v>117</v>
      </c>
      <c r="FT14" s="18">
        <f t="shared" si="123"/>
        <v>0</v>
      </c>
      <c r="FU14" s="18">
        <f t="shared" si="123"/>
        <v>0</v>
      </c>
      <c r="FV14" s="18">
        <f t="shared" si="123"/>
        <v>182</v>
      </c>
      <c r="FW14" s="18">
        <f t="shared" si="123"/>
        <v>83</v>
      </c>
      <c r="FX14" s="18">
        <f t="shared" si="123"/>
        <v>3</v>
      </c>
      <c r="FY14" s="18">
        <f t="shared" si="123"/>
        <v>1</v>
      </c>
      <c r="FZ14" s="18">
        <f t="shared" si="123"/>
        <v>257</v>
      </c>
      <c r="GA14" s="18">
        <f t="shared" si="123"/>
        <v>102</v>
      </c>
      <c r="GB14" s="18">
        <f t="shared" si="123"/>
        <v>0</v>
      </c>
      <c r="GC14" s="18">
        <f t="shared" si="123"/>
        <v>0</v>
      </c>
      <c r="GD14" s="18">
        <f t="shared" si="123"/>
        <v>255</v>
      </c>
      <c r="GE14" s="18">
        <f t="shared" si="123"/>
        <v>140</v>
      </c>
      <c r="GF14" s="18">
        <f t="shared" si="123"/>
        <v>0</v>
      </c>
      <c r="GG14" s="18">
        <f t="shared" si="123"/>
        <v>0</v>
      </c>
      <c r="GH14" s="18">
        <f t="shared" si="123"/>
        <v>234</v>
      </c>
      <c r="GI14" s="18">
        <f t="shared" si="123"/>
        <v>108</v>
      </c>
      <c r="GJ14" s="18">
        <f t="shared" si="123"/>
        <v>6</v>
      </c>
      <c r="GK14" s="18">
        <f t="shared" si="123"/>
        <v>6</v>
      </c>
      <c r="GL14" s="18">
        <f t="shared" si="123"/>
        <v>19</v>
      </c>
      <c r="GM14" s="18">
        <f t="shared" si="123"/>
        <v>6</v>
      </c>
      <c r="GN14" s="18">
        <f t="shared" si="123"/>
        <v>4</v>
      </c>
      <c r="GO14" s="18">
        <f t="shared" si="123"/>
        <v>1</v>
      </c>
      <c r="GP14" s="18">
        <f t="shared" si="123"/>
        <v>677</v>
      </c>
      <c r="GQ14" s="18">
        <f t="shared" si="123"/>
        <v>0</v>
      </c>
      <c r="GR14" s="18">
        <f t="shared" si="123"/>
        <v>555</v>
      </c>
      <c r="GS14" s="18">
        <f t="shared" si="123"/>
        <v>0</v>
      </c>
      <c r="GT14" s="51">
        <f t="shared" ref="GT14:GW14" si="124">SUMIF($B$17:$B$96,"гс5",GT$17:GT$96)</f>
        <v>1264</v>
      </c>
      <c r="GU14" s="18">
        <f t="shared" si="124"/>
        <v>1264</v>
      </c>
      <c r="GV14" s="18">
        <f t="shared" si="124"/>
        <v>0</v>
      </c>
      <c r="GW14" s="18">
        <f t="shared" si="124"/>
        <v>0</v>
      </c>
    </row>
    <row r="15" spans="1:205" s="1" customFormat="1">
      <c r="A15" s="5"/>
      <c r="B15" s="5">
        <f>COUNTIF($B$17:$B$96,"гс6")</f>
        <v>0</v>
      </c>
      <c r="C15" s="18" t="s">
        <v>73</v>
      </c>
      <c r="D15" s="18">
        <f t="shared" ref="D15:BR15" si="125">SUMIF($B$17:$B$96,"гс6",D$17:D$96)</f>
        <v>0</v>
      </c>
      <c r="E15" s="18">
        <f t="shared" si="125"/>
        <v>0</v>
      </c>
      <c r="F15" s="18">
        <f t="shared" si="125"/>
        <v>0</v>
      </c>
      <c r="G15" s="18">
        <f t="shared" si="125"/>
        <v>0</v>
      </c>
      <c r="H15" s="18">
        <f t="shared" si="125"/>
        <v>0</v>
      </c>
      <c r="I15" s="18">
        <f t="shared" si="125"/>
        <v>0</v>
      </c>
      <c r="J15" s="18">
        <f t="shared" si="125"/>
        <v>0</v>
      </c>
      <c r="K15" s="18">
        <f t="shared" si="125"/>
        <v>0</v>
      </c>
      <c r="L15" s="18">
        <f t="shared" si="125"/>
        <v>0</v>
      </c>
      <c r="M15" s="18">
        <f t="shared" si="125"/>
        <v>0</v>
      </c>
      <c r="N15" s="18">
        <f t="shared" si="125"/>
        <v>0</v>
      </c>
      <c r="O15" s="18">
        <f t="shared" si="125"/>
        <v>0</v>
      </c>
      <c r="P15" s="18">
        <f t="shared" si="125"/>
        <v>0</v>
      </c>
      <c r="Q15" s="18">
        <f t="shared" si="125"/>
        <v>0</v>
      </c>
      <c r="R15" s="51">
        <f t="shared" si="125"/>
        <v>0</v>
      </c>
      <c r="S15" s="61">
        <f t="shared" si="125"/>
        <v>0</v>
      </c>
      <c r="T15" s="18">
        <f t="shared" si="125"/>
        <v>0</v>
      </c>
      <c r="U15" s="18">
        <f t="shared" si="125"/>
        <v>0</v>
      </c>
      <c r="V15" s="18">
        <f t="shared" si="125"/>
        <v>0</v>
      </c>
      <c r="W15" s="18">
        <f t="shared" si="125"/>
        <v>0</v>
      </c>
      <c r="X15" s="18">
        <f t="shared" si="125"/>
        <v>0</v>
      </c>
      <c r="Y15" s="18">
        <f t="shared" si="125"/>
        <v>0</v>
      </c>
      <c r="Z15" s="18">
        <f t="shared" si="125"/>
        <v>0</v>
      </c>
      <c r="AA15" s="18">
        <f t="shared" si="125"/>
        <v>0</v>
      </c>
      <c r="AB15" s="61">
        <f t="shared" si="125"/>
        <v>0</v>
      </c>
      <c r="AC15" s="61">
        <f t="shared" si="125"/>
        <v>0</v>
      </c>
      <c r="AD15" s="18">
        <f t="shared" si="125"/>
        <v>0</v>
      </c>
      <c r="AE15" s="18">
        <f t="shared" si="125"/>
        <v>0</v>
      </c>
      <c r="AF15" s="61">
        <f t="shared" si="125"/>
        <v>0</v>
      </c>
      <c r="AG15" s="61">
        <f t="shared" si="125"/>
        <v>0</v>
      </c>
      <c r="AH15" s="61">
        <f t="shared" si="125"/>
        <v>0</v>
      </c>
      <c r="AI15" s="61">
        <f t="shared" si="125"/>
        <v>0</v>
      </c>
      <c r="AJ15" s="18">
        <f t="shared" si="125"/>
        <v>0</v>
      </c>
      <c r="AK15" s="18">
        <f t="shared" si="125"/>
        <v>0</v>
      </c>
      <c r="AL15" s="18">
        <f t="shared" si="125"/>
        <v>0</v>
      </c>
      <c r="AM15" s="18">
        <f t="shared" si="125"/>
        <v>0</v>
      </c>
      <c r="AN15" s="18">
        <f t="shared" si="125"/>
        <v>0</v>
      </c>
      <c r="AO15" s="51">
        <f t="shared" si="125"/>
        <v>0</v>
      </c>
      <c r="AP15" s="61">
        <f t="shared" si="125"/>
        <v>0</v>
      </c>
      <c r="AQ15" s="18">
        <f t="shared" si="125"/>
        <v>0</v>
      </c>
      <c r="AR15" s="18">
        <f t="shared" si="125"/>
        <v>0</v>
      </c>
      <c r="AS15" s="18">
        <f t="shared" si="125"/>
        <v>0</v>
      </c>
      <c r="AT15" s="18">
        <f t="shared" si="125"/>
        <v>0</v>
      </c>
      <c r="AU15" s="18">
        <f t="shared" si="125"/>
        <v>0</v>
      </c>
      <c r="AV15" s="18">
        <f t="shared" si="125"/>
        <v>0</v>
      </c>
      <c r="AW15" s="18">
        <f t="shared" si="125"/>
        <v>0</v>
      </c>
      <c r="AX15" s="18">
        <f t="shared" si="125"/>
        <v>0</v>
      </c>
      <c r="AY15" s="61">
        <f t="shared" si="125"/>
        <v>0</v>
      </c>
      <c r="AZ15" s="61">
        <f t="shared" si="125"/>
        <v>0</v>
      </c>
      <c r="BA15" s="18">
        <f t="shared" si="125"/>
        <v>0</v>
      </c>
      <c r="BB15" s="18">
        <f t="shared" si="125"/>
        <v>0</v>
      </c>
      <c r="BC15" s="61">
        <f t="shared" si="125"/>
        <v>0</v>
      </c>
      <c r="BD15" s="61">
        <f t="shared" si="125"/>
        <v>0</v>
      </c>
      <c r="BE15" s="61">
        <f t="shared" si="125"/>
        <v>0</v>
      </c>
      <c r="BF15" s="18">
        <f t="shared" si="125"/>
        <v>0</v>
      </c>
      <c r="BG15" s="18">
        <f t="shared" si="125"/>
        <v>0</v>
      </c>
      <c r="BH15" s="51">
        <f t="shared" si="125"/>
        <v>0</v>
      </c>
      <c r="BI15" s="61">
        <f t="shared" si="125"/>
        <v>0</v>
      </c>
      <c r="BJ15" s="18">
        <f t="shared" si="125"/>
        <v>0</v>
      </c>
      <c r="BK15" s="18">
        <f t="shared" si="125"/>
        <v>0</v>
      </c>
      <c r="BL15" s="18">
        <f t="shared" si="125"/>
        <v>0</v>
      </c>
      <c r="BM15" s="18">
        <f t="shared" si="125"/>
        <v>0</v>
      </c>
      <c r="BN15" s="18">
        <f t="shared" si="125"/>
        <v>0</v>
      </c>
      <c r="BO15" s="18">
        <f t="shared" si="125"/>
        <v>0</v>
      </c>
      <c r="BP15" s="18">
        <f t="shared" si="125"/>
        <v>0</v>
      </c>
      <c r="BQ15" s="18">
        <f t="shared" si="125"/>
        <v>0</v>
      </c>
      <c r="BR15" s="61">
        <f t="shared" si="125"/>
        <v>0</v>
      </c>
      <c r="BS15" s="61">
        <f t="shared" ref="BS15:FB15" si="126">SUMIF($B$17:$B$96,"гс6",BS$17:BS$96)</f>
        <v>0</v>
      </c>
      <c r="BT15" s="18">
        <f t="shared" si="126"/>
        <v>0</v>
      </c>
      <c r="BU15" s="18">
        <f t="shared" si="126"/>
        <v>0</v>
      </c>
      <c r="BV15" s="61">
        <f t="shared" si="126"/>
        <v>0</v>
      </c>
      <c r="BW15" s="61">
        <f t="shared" si="126"/>
        <v>0</v>
      </c>
      <c r="BX15" s="61">
        <f t="shared" si="126"/>
        <v>0</v>
      </c>
      <c r="BY15" s="61">
        <f t="shared" si="126"/>
        <v>0</v>
      </c>
      <c r="BZ15" s="18">
        <f t="shared" si="126"/>
        <v>0</v>
      </c>
      <c r="CA15" s="18">
        <f t="shared" si="126"/>
        <v>0</v>
      </c>
      <c r="CB15" s="51">
        <f t="shared" si="126"/>
        <v>0</v>
      </c>
      <c r="CC15" s="61">
        <f t="shared" si="126"/>
        <v>0</v>
      </c>
      <c r="CD15" s="18">
        <f t="shared" si="126"/>
        <v>0</v>
      </c>
      <c r="CE15" s="18">
        <f t="shared" si="126"/>
        <v>0</v>
      </c>
      <c r="CF15" s="18">
        <f t="shared" si="126"/>
        <v>0</v>
      </c>
      <c r="CG15" s="18">
        <f t="shared" si="126"/>
        <v>0</v>
      </c>
      <c r="CH15" s="18">
        <f t="shared" si="126"/>
        <v>0</v>
      </c>
      <c r="CI15" s="18">
        <f t="shared" si="126"/>
        <v>0</v>
      </c>
      <c r="CJ15" s="18">
        <f t="shared" si="126"/>
        <v>0</v>
      </c>
      <c r="CK15" s="18">
        <f t="shared" si="126"/>
        <v>0</v>
      </c>
      <c r="CL15" s="61">
        <f t="shared" si="126"/>
        <v>0</v>
      </c>
      <c r="CM15" s="61">
        <f t="shared" si="126"/>
        <v>0</v>
      </c>
      <c r="CN15" s="18">
        <f t="shared" si="126"/>
        <v>0</v>
      </c>
      <c r="CO15" s="18">
        <f t="shared" si="126"/>
        <v>0</v>
      </c>
      <c r="CP15" s="61">
        <f t="shared" si="126"/>
        <v>0</v>
      </c>
      <c r="CQ15" s="61">
        <f t="shared" si="126"/>
        <v>0</v>
      </c>
      <c r="CR15" s="61">
        <f t="shared" si="126"/>
        <v>0</v>
      </c>
      <c r="CS15" s="61">
        <f t="shared" si="126"/>
        <v>0</v>
      </c>
      <c r="CT15" s="18">
        <f t="shared" si="126"/>
        <v>0</v>
      </c>
      <c r="CU15" s="18">
        <f t="shared" si="126"/>
        <v>0</v>
      </c>
      <c r="CV15" s="51">
        <f t="shared" si="126"/>
        <v>0</v>
      </c>
      <c r="CW15" s="61">
        <f t="shared" si="126"/>
        <v>0</v>
      </c>
      <c r="CX15" s="18">
        <f t="shared" si="126"/>
        <v>0</v>
      </c>
      <c r="CY15" s="18">
        <f t="shared" si="126"/>
        <v>0</v>
      </c>
      <c r="CZ15" s="18">
        <f t="shared" si="126"/>
        <v>0</v>
      </c>
      <c r="DA15" s="18">
        <f t="shared" si="126"/>
        <v>0</v>
      </c>
      <c r="DB15" s="18">
        <f t="shared" si="126"/>
        <v>0</v>
      </c>
      <c r="DC15" s="18">
        <f t="shared" si="126"/>
        <v>0</v>
      </c>
      <c r="DD15" s="18">
        <f t="shared" si="126"/>
        <v>0</v>
      </c>
      <c r="DE15" s="18">
        <f t="shared" si="126"/>
        <v>0</v>
      </c>
      <c r="DF15" s="61">
        <f t="shared" si="126"/>
        <v>0</v>
      </c>
      <c r="DG15" s="61">
        <f t="shared" si="126"/>
        <v>0</v>
      </c>
      <c r="DH15" s="18">
        <f t="shared" si="126"/>
        <v>0</v>
      </c>
      <c r="DI15" s="18">
        <f t="shared" si="126"/>
        <v>0</v>
      </c>
      <c r="DJ15" s="61">
        <f t="shared" si="126"/>
        <v>0</v>
      </c>
      <c r="DK15" s="61">
        <f t="shared" si="126"/>
        <v>0</v>
      </c>
      <c r="DL15" s="61">
        <f t="shared" si="126"/>
        <v>0</v>
      </c>
      <c r="DM15" s="61">
        <f t="shared" si="126"/>
        <v>0</v>
      </c>
      <c r="DN15" s="18">
        <f t="shared" si="126"/>
        <v>0</v>
      </c>
      <c r="DO15" s="18">
        <f t="shared" si="126"/>
        <v>0</v>
      </c>
      <c r="DP15" s="18">
        <f t="shared" si="126"/>
        <v>0</v>
      </c>
      <c r="DQ15" s="18">
        <f t="shared" si="126"/>
        <v>0</v>
      </c>
      <c r="DR15" s="18">
        <f t="shared" si="126"/>
        <v>0</v>
      </c>
      <c r="DS15" s="51">
        <f t="shared" si="126"/>
        <v>0</v>
      </c>
      <c r="DT15" s="61">
        <f t="shared" si="126"/>
        <v>0</v>
      </c>
      <c r="DU15" s="18">
        <f t="shared" si="126"/>
        <v>0</v>
      </c>
      <c r="DV15" s="18">
        <f t="shared" si="126"/>
        <v>0</v>
      </c>
      <c r="DW15" s="18">
        <f t="shared" si="126"/>
        <v>0</v>
      </c>
      <c r="DX15" s="18">
        <f t="shared" si="126"/>
        <v>0</v>
      </c>
      <c r="DY15" s="18">
        <f t="shared" si="126"/>
        <v>0</v>
      </c>
      <c r="DZ15" s="18">
        <f t="shared" si="126"/>
        <v>0</v>
      </c>
      <c r="EA15" s="18">
        <f t="shared" si="126"/>
        <v>0</v>
      </c>
      <c r="EB15" s="18">
        <f t="shared" si="126"/>
        <v>0</v>
      </c>
      <c r="EC15" s="61">
        <f t="shared" si="126"/>
        <v>0</v>
      </c>
      <c r="ED15" s="61">
        <f t="shared" si="126"/>
        <v>0</v>
      </c>
      <c r="EE15" s="18">
        <f t="shared" si="126"/>
        <v>0</v>
      </c>
      <c r="EF15" s="18">
        <f t="shared" si="126"/>
        <v>0</v>
      </c>
      <c r="EG15" s="61">
        <f t="shared" si="126"/>
        <v>0</v>
      </c>
      <c r="EH15" s="61">
        <f t="shared" si="126"/>
        <v>0</v>
      </c>
      <c r="EI15" s="61">
        <f t="shared" si="126"/>
        <v>0</v>
      </c>
      <c r="EJ15" s="18">
        <f t="shared" si="126"/>
        <v>0</v>
      </c>
      <c r="EK15" s="18">
        <f t="shared" si="126"/>
        <v>0</v>
      </c>
      <c r="EL15" s="51">
        <f t="shared" si="126"/>
        <v>0</v>
      </c>
      <c r="EM15" s="61">
        <f t="shared" si="126"/>
        <v>0</v>
      </c>
      <c r="EN15" s="18">
        <f t="shared" si="126"/>
        <v>0</v>
      </c>
      <c r="EO15" s="18">
        <f t="shared" si="126"/>
        <v>0</v>
      </c>
      <c r="EP15" s="18">
        <f t="shared" si="126"/>
        <v>0</v>
      </c>
      <c r="EQ15" s="18">
        <f t="shared" si="126"/>
        <v>0</v>
      </c>
      <c r="ER15" s="18">
        <f t="shared" si="126"/>
        <v>0</v>
      </c>
      <c r="ES15" s="18">
        <f t="shared" si="126"/>
        <v>0</v>
      </c>
      <c r="ET15" s="18">
        <f t="shared" si="126"/>
        <v>0</v>
      </c>
      <c r="EU15" s="18">
        <f t="shared" si="126"/>
        <v>0</v>
      </c>
      <c r="EV15" s="61">
        <f t="shared" si="126"/>
        <v>0</v>
      </c>
      <c r="EW15" s="61">
        <f t="shared" si="126"/>
        <v>0</v>
      </c>
      <c r="EX15" s="18">
        <f t="shared" si="126"/>
        <v>0</v>
      </c>
      <c r="EY15" s="18">
        <f t="shared" si="126"/>
        <v>0</v>
      </c>
      <c r="EZ15" s="61">
        <f t="shared" si="126"/>
        <v>0</v>
      </c>
      <c r="FA15" s="61">
        <f t="shared" si="126"/>
        <v>0</v>
      </c>
      <c r="FB15" s="61">
        <f t="shared" si="126"/>
        <v>0</v>
      </c>
      <c r="FC15" s="61">
        <f t="shared" ref="FC15:GS15" si="127">SUMIF($B$17:$B$96,"гс6",FC$17:FC$96)</f>
        <v>0</v>
      </c>
      <c r="FD15" s="18">
        <f t="shared" si="127"/>
        <v>0</v>
      </c>
      <c r="FE15" s="18">
        <f t="shared" si="127"/>
        <v>0</v>
      </c>
      <c r="FF15" s="51">
        <f t="shared" si="127"/>
        <v>0</v>
      </c>
      <c r="FG15" s="61">
        <f t="shared" si="127"/>
        <v>0</v>
      </c>
      <c r="FH15" s="61">
        <f t="shared" si="127"/>
        <v>0</v>
      </c>
      <c r="FI15" s="61">
        <f t="shared" si="127"/>
        <v>0</v>
      </c>
      <c r="FJ15" s="18">
        <f t="shared" si="127"/>
        <v>0</v>
      </c>
      <c r="FK15" s="18">
        <f t="shared" si="127"/>
        <v>0</v>
      </c>
      <c r="FL15" s="18">
        <f t="shared" si="127"/>
        <v>0</v>
      </c>
      <c r="FM15" s="18">
        <f t="shared" si="127"/>
        <v>0</v>
      </c>
      <c r="FN15" s="18">
        <f t="shared" si="127"/>
        <v>0</v>
      </c>
      <c r="FO15" s="18">
        <f t="shared" si="127"/>
        <v>0</v>
      </c>
      <c r="FP15" s="18">
        <f t="shared" si="127"/>
        <v>0</v>
      </c>
      <c r="FQ15" s="18">
        <f t="shared" si="127"/>
        <v>0</v>
      </c>
      <c r="FR15" s="18">
        <f t="shared" si="127"/>
        <v>0</v>
      </c>
      <c r="FS15" s="18">
        <f t="shared" si="127"/>
        <v>0</v>
      </c>
      <c r="FT15" s="18">
        <f t="shared" si="127"/>
        <v>0</v>
      </c>
      <c r="FU15" s="18">
        <f t="shared" si="127"/>
        <v>0</v>
      </c>
      <c r="FV15" s="18">
        <f t="shared" si="127"/>
        <v>0</v>
      </c>
      <c r="FW15" s="18">
        <f t="shared" si="127"/>
        <v>0</v>
      </c>
      <c r="FX15" s="18">
        <f t="shared" si="127"/>
        <v>0</v>
      </c>
      <c r="FY15" s="18">
        <f t="shared" si="127"/>
        <v>0</v>
      </c>
      <c r="FZ15" s="18">
        <f t="shared" si="127"/>
        <v>0</v>
      </c>
      <c r="GA15" s="18">
        <f t="shared" si="127"/>
        <v>0</v>
      </c>
      <c r="GB15" s="18">
        <f t="shared" si="127"/>
        <v>0</v>
      </c>
      <c r="GC15" s="18">
        <f t="shared" si="127"/>
        <v>0</v>
      </c>
      <c r="GD15" s="18">
        <f t="shared" si="127"/>
        <v>0</v>
      </c>
      <c r="GE15" s="18">
        <f t="shared" si="127"/>
        <v>0</v>
      </c>
      <c r="GF15" s="18">
        <f t="shared" si="127"/>
        <v>0</v>
      </c>
      <c r="GG15" s="18">
        <f t="shared" si="127"/>
        <v>0</v>
      </c>
      <c r="GH15" s="18">
        <f t="shared" si="127"/>
        <v>0</v>
      </c>
      <c r="GI15" s="18">
        <f t="shared" si="127"/>
        <v>0</v>
      </c>
      <c r="GJ15" s="18">
        <f t="shared" si="127"/>
        <v>0</v>
      </c>
      <c r="GK15" s="18">
        <f t="shared" si="127"/>
        <v>0</v>
      </c>
      <c r="GL15" s="18">
        <f t="shared" si="127"/>
        <v>0</v>
      </c>
      <c r="GM15" s="18">
        <f t="shared" si="127"/>
        <v>0</v>
      </c>
      <c r="GN15" s="18">
        <f t="shared" si="127"/>
        <v>0</v>
      </c>
      <c r="GO15" s="18">
        <f t="shared" si="127"/>
        <v>0</v>
      </c>
      <c r="GP15" s="18">
        <f t="shared" si="127"/>
        <v>0</v>
      </c>
      <c r="GQ15" s="18">
        <f t="shared" si="127"/>
        <v>0</v>
      </c>
      <c r="GR15" s="18">
        <f t="shared" si="127"/>
        <v>0</v>
      </c>
      <c r="GS15" s="18">
        <f t="shared" si="127"/>
        <v>0</v>
      </c>
      <c r="GT15" s="51">
        <f t="shared" ref="GT15:GW15" si="128">SUMIF($B$17:$B$96,"гс6",GT$17:GT$96)</f>
        <v>0</v>
      </c>
      <c r="GU15" s="18">
        <f t="shared" si="128"/>
        <v>0</v>
      </c>
      <c r="GV15" s="18">
        <f t="shared" si="128"/>
        <v>0</v>
      </c>
      <c r="GW15" s="18">
        <f t="shared" si="128"/>
        <v>0</v>
      </c>
    </row>
    <row r="16" spans="1:205" s="1" customFormat="1">
      <c r="A16" s="5"/>
      <c r="B16" s="5">
        <f>COUNTIF($B$17:$B$96,"ггр")</f>
        <v>0</v>
      </c>
      <c r="C16" s="18" t="s">
        <v>74</v>
      </c>
      <c r="D16" s="18">
        <f t="shared" ref="D16:BR16" si="129">SUMIF($B$17:$B$96,"ггр",D$17:D$96)</f>
        <v>0</v>
      </c>
      <c r="E16" s="18">
        <f t="shared" si="129"/>
        <v>0</v>
      </c>
      <c r="F16" s="18">
        <f t="shared" si="129"/>
        <v>0</v>
      </c>
      <c r="G16" s="18">
        <f t="shared" si="129"/>
        <v>0</v>
      </c>
      <c r="H16" s="18">
        <f t="shared" si="129"/>
        <v>0</v>
      </c>
      <c r="I16" s="18">
        <f t="shared" si="129"/>
        <v>0</v>
      </c>
      <c r="J16" s="18">
        <f t="shared" si="129"/>
        <v>0</v>
      </c>
      <c r="K16" s="18">
        <f t="shared" si="129"/>
        <v>0</v>
      </c>
      <c r="L16" s="18">
        <f t="shared" si="129"/>
        <v>0</v>
      </c>
      <c r="M16" s="18">
        <f t="shared" si="129"/>
        <v>0</v>
      </c>
      <c r="N16" s="18">
        <f t="shared" si="129"/>
        <v>0</v>
      </c>
      <c r="O16" s="18">
        <f t="shared" si="129"/>
        <v>0</v>
      </c>
      <c r="P16" s="18">
        <f t="shared" si="129"/>
        <v>0</v>
      </c>
      <c r="Q16" s="18">
        <f t="shared" si="129"/>
        <v>0</v>
      </c>
      <c r="R16" s="51">
        <f t="shared" si="129"/>
        <v>0</v>
      </c>
      <c r="S16" s="61">
        <f t="shared" si="129"/>
        <v>0</v>
      </c>
      <c r="T16" s="18">
        <f t="shared" si="129"/>
        <v>0</v>
      </c>
      <c r="U16" s="18">
        <f t="shared" si="129"/>
        <v>0</v>
      </c>
      <c r="V16" s="18">
        <f t="shared" si="129"/>
        <v>0</v>
      </c>
      <c r="W16" s="18">
        <f t="shared" si="129"/>
        <v>0</v>
      </c>
      <c r="X16" s="18">
        <f t="shared" si="129"/>
        <v>0</v>
      </c>
      <c r="Y16" s="18">
        <f t="shared" si="129"/>
        <v>0</v>
      </c>
      <c r="Z16" s="18">
        <f t="shared" si="129"/>
        <v>0</v>
      </c>
      <c r="AA16" s="18">
        <f t="shared" si="129"/>
        <v>0</v>
      </c>
      <c r="AB16" s="61">
        <f t="shared" si="129"/>
        <v>0</v>
      </c>
      <c r="AC16" s="61">
        <f t="shared" si="129"/>
        <v>0</v>
      </c>
      <c r="AD16" s="18">
        <f t="shared" si="129"/>
        <v>0</v>
      </c>
      <c r="AE16" s="18">
        <f t="shared" si="129"/>
        <v>0</v>
      </c>
      <c r="AF16" s="61">
        <f t="shared" si="129"/>
        <v>0</v>
      </c>
      <c r="AG16" s="61">
        <f t="shared" si="129"/>
        <v>0</v>
      </c>
      <c r="AH16" s="61">
        <f t="shared" si="129"/>
        <v>0</v>
      </c>
      <c r="AI16" s="61">
        <f t="shared" si="129"/>
        <v>0</v>
      </c>
      <c r="AJ16" s="18">
        <f t="shared" si="129"/>
        <v>0</v>
      </c>
      <c r="AK16" s="18">
        <f t="shared" si="129"/>
        <v>0</v>
      </c>
      <c r="AL16" s="18">
        <f t="shared" si="129"/>
        <v>0</v>
      </c>
      <c r="AM16" s="18">
        <f t="shared" si="129"/>
        <v>0</v>
      </c>
      <c r="AN16" s="18">
        <f t="shared" si="129"/>
        <v>0</v>
      </c>
      <c r="AO16" s="51">
        <f t="shared" si="129"/>
        <v>0</v>
      </c>
      <c r="AP16" s="61">
        <f t="shared" si="129"/>
        <v>0</v>
      </c>
      <c r="AQ16" s="18">
        <f t="shared" si="129"/>
        <v>0</v>
      </c>
      <c r="AR16" s="18">
        <f t="shared" si="129"/>
        <v>0</v>
      </c>
      <c r="AS16" s="18">
        <f t="shared" si="129"/>
        <v>0</v>
      </c>
      <c r="AT16" s="18">
        <f t="shared" si="129"/>
        <v>0</v>
      </c>
      <c r="AU16" s="18">
        <f t="shared" si="129"/>
        <v>0</v>
      </c>
      <c r="AV16" s="18">
        <f t="shared" si="129"/>
        <v>0</v>
      </c>
      <c r="AW16" s="18">
        <f t="shared" si="129"/>
        <v>0</v>
      </c>
      <c r="AX16" s="18">
        <f t="shared" si="129"/>
        <v>0</v>
      </c>
      <c r="AY16" s="61">
        <f t="shared" si="129"/>
        <v>0</v>
      </c>
      <c r="AZ16" s="61">
        <f t="shared" si="129"/>
        <v>0</v>
      </c>
      <c r="BA16" s="18">
        <f t="shared" si="129"/>
        <v>0</v>
      </c>
      <c r="BB16" s="18">
        <f t="shared" si="129"/>
        <v>0</v>
      </c>
      <c r="BC16" s="61">
        <f t="shared" si="129"/>
        <v>0</v>
      </c>
      <c r="BD16" s="61">
        <f t="shared" si="129"/>
        <v>0</v>
      </c>
      <c r="BE16" s="61">
        <f t="shared" si="129"/>
        <v>0</v>
      </c>
      <c r="BF16" s="18">
        <f t="shared" si="129"/>
        <v>0</v>
      </c>
      <c r="BG16" s="18">
        <f t="shared" si="129"/>
        <v>0</v>
      </c>
      <c r="BH16" s="51">
        <f t="shared" si="129"/>
        <v>0</v>
      </c>
      <c r="BI16" s="61">
        <f t="shared" si="129"/>
        <v>0</v>
      </c>
      <c r="BJ16" s="18">
        <f t="shared" si="129"/>
        <v>0</v>
      </c>
      <c r="BK16" s="18">
        <f t="shared" si="129"/>
        <v>0</v>
      </c>
      <c r="BL16" s="18">
        <f t="shared" si="129"/>
        <v>0</v>
      </c>
      <c r="BM16" s="18">
        <f t="shared" si="129"/>
        <v>0</v>
      </c>
      <c r="BN16" s="18">
        <f t="shared" si="129"/>
        <v>0</v>
      </c>
      <c r="BO16" s="18">
        <f t="shared" si="129"/>
        <v>0</v>
      </c>
      <c r="BP16" s="18">
        <f t="shared" si="129"/>
        <v>0</v>
      </c>
      <c r="BQ16" s="18">
        <f t="shared" si="129"/>
        <v>0</v>
      </c>
      <c r="BR16" s="61">
        <f t="shared" si="129"/>
        <v>0</v>
      </c>
      <c r="BS16" s="61">
        <f t="shared" ref="BS16:FB21" si="130">SUMIF($B$17:$B$96,"ггр",BS$17:BS$96)</f>
        <v>0</v>
      </c>
      <c r="BT16" s="18">
        <f t="shared" si="130"/>
        <v>0</v>
      </c>
      <c r="BU16" s="18">
        <f t="shared" si="130"/>
        <v>0</v>
      </c>
      <c r="BV16" s="61">
        <f t="shared" si="130"/>
        <v>0</v>
      </c>
      <c r="BW16" s="61">
        <f t="shared" si="130"/>
        <v>0</v>
      </c>
      <c r="BX16" s="61">
        <f t="shared" si="130"/>
        <v>0</v>
      </c>
      <c r="BY16" s="61">
        <f t="shared" si="130"/>
        <v>0</v>
      </c>
      <c r="BZ16" s="18">
        <f t="shared" si="130"/>
        <v>0</v>
      </c>
      <c r="CA16" s="18">
        <f t="shared" si="130"/>
        <v>0</v>
      </c>
      <c r="CB16" s="51">
        <f t="shared" si="130"/>
        <v>0</v>
      </c>
      <c r="CC16" s="61">
        <f t="shared" si="130"/>
        <v>0</v>
      </c>
      <c r="CD16" s="18">
        <f t="shared" si="130"/>
        <v>0</v>
      </c>
      <c r="CE16" s="18">
        <f t="shared" si="130"/>
        <v>0</v>
      </c>
      <c r="CF16" s="18">
        <f t="shared" si="130"/>
        <v>0</v>
      </c>
      <c r="CG16" s="18">
        <f t="shared" si="130"/>
        <v>0</v>
      </c>
      <c r="CH16" s="18">
        <f t="shared" si="130"/>
        <v>0</v>
      </c>
      <c r="CI16" s="18">
        <f t="shared" si="130"/>
        <v>0</v>
      </c>
      <c r="CJ16" s="18">
        <f t="shared" si="130"/>
        <v>0</v>
      </c>
      <c r="CK16" s="18">
        <f t="shared" si="130"/>
        <v>0</v>
      </c>
      <c r="CL16" s="61">
        <f t="shared" si="130"/>
        <v>0</v>
      </c>
      <c r="CM16" s="61">
        <f t="shared" si="130"/>
        <v>0</v>
      </c>
      <c r="CN16" s="18">
        <f t="shared" si="130"/>
        <v>0</v>
      </c>
      <c r="CO16" s="18">
        <f t="shared" si="130"/>
        <v>0</v>
      </c>
      <c r="CP16" s="61">
        <f t="shared" si="130"/>
        <v>0</v>
      </c>
      <c r="CQ16" s="61">
        <f t="shared" si="130"/>
        <v>0</v>
      </c>
      <c r="CR16" s="61">
        <f t="shared" si="130"/>
        <v>0</v>
      </c>
      <c r="CS16" s="61">
        <f t="shared" si="130"/>
        <v>0</v>
      </c>
      <c r="CT16" s="18">
        <f t="shared" si="130"/>
        <v>0</v>
      </c>
      <c r="CU16" s="18">
        <f t="shared" si="130"/>
        <v>0</v>
      </c>
      <c r="CV16" s="51">
        <f t="shared" si="130"/>
        <v>0</v>
      </c>
      <c r="CW16" s="61">
        <f t="shared" si="130"/>
        <v>0</v>
      </c>
      <c r="CX16" s="18">
        <f t="shared" si="130"/>
        <v>0</v>
      </c>
      <c r="CY16" s="18">
        <f t="shared" si="130"/>
        <v>0</v>
      </c>
      <c r="CZ16" s="18">
        <f t="shared" si="130"/>
        <v>0</v>
      </c>
      <c r="DA16" s="18">
        <f t="shared" si="130"/>
        <v>0</v>
      </c>
      <c r="DB16" s="18">
        <f t="shared" si="130"/>
        <v>0</v>
      </c>
      <c r="DC16" s="18">
        <f t="shared" si="130"/>
        <v>0</v>
      </c>
      <c r="DD16" s="18">
        <f t="shared" si="130"/>
        <v>0</v>
      </c>
      <c r="DE16" s="18">
        <f t="shared" si="130"/>
        <v>0</v>
      </c>
      <c r="DF16" s="61">
        <f t="shared" si="130"/>
        <v>0</v>
      </c>
      <c r="DG16" s="61">
        <f t="shared" si="130"/>
        <v>0</v>
      </c>
      <c r="DH16" s="18">
        <f t="shared" si="130"/>
        <v>0</v>
      </c>
      <c r="DI16" s="18">
        <f t="shared" si="130"/>
        <v>0</v>
      </c>
      <c r="DJ16" s="61">
        <f t="shared" si="130"/>
        <v>0</v>
      </c>
      <c r="DK16" s="61">
        <f t="shared" si="130"/>
        <v>0</v>
      </c>
      <c r="DL16" s="61">
        <f t="shared" si="130"/>
        <v>0</v>
      </c>
      <c r="DM16" s="61">
        <f t="shared" si="130"/>
        <v>0</v>
      </c>
      <c r="DN16" s="18">
        <f t="shared" si="130"/>
        <v>0</v>
      </c>
      <c r="DO16" s="18">
        <f t="shared" si="130"/>
        <v>0</v>
      </c>
      <c r="DP16" s="18">
        <f t="shared" si="130"/>
        <v>0</v>
      </c>
      <c r="DQ16" s="18">
        <f t="shared" si="130"/>
        <v>0</v>
      </c>
      <c r="DR16" s="18">
        <f t="shared" si="130"/>
        <v>0</v>
      </c>
      <c r="DS16" s="51">
        <f t="shared" si="130"/>
        <v>0</v>
      </c>
      <c r="DT16" s="61">
        <f t="shared" si="130"/>
        <v>0</v>
      </c>
      <c r="DU16" s="18">
        <f t="shared" si="130"/>
        <v>0</v>
      </c>
      <c r="DV16" s="18">
        <f t="shared" si="130"/>
        <v>0</v>
      </c>
      <c r="DW16" s="18">
        <f t="shared" si="130"/>
        <v>0</v>
      </c>
      <c r="DX16" s="18">
        <f t="shared" si="130"/>
        <v>0</v>
      </c>
      <c r="DY16" s="18">
        <f t="shared" si="130"/>
        <v>0</v>
      </c>
      <c r="DZ16" s="18">
        <f t="shared" si="130"/>
        <v>0</v>
      </c>
      <c r="EA16" s="18">
        <f t="shared" si="130"/>
        <v>0</v>
      </c>
      <c r="EB16" s="18">
        <f t="shared" si="130"/>
        <v>0</v>
      </c>
      <c r="EC16" s="61">
        <f t="shared" si="130"/>
        <v>0</v>
      </c>
      <c r="ED16" s="61">
        <f t="shared" si="130"/>
        <v>0</v>
      </c>
      <c r="EE16" s="18">
        <f t="shared" si="130"/>
        <v>0</v>
      </c>
      <c r="EF16" s="18">
        <f t="shared" si="130"/>
        <v>0</v>
      </c>
      <c r="EG16" s="61">
        <f t="shared" si="130"/>
        <v>0</v>
      </c>
      <c r="EH16" s="61">
        <f t="shared" si="130"/>
        <v>0</v>
      </c>
      <c r="EI16" s="61">
        <f t="shared" si="130"/>
        <v>0</v>
      </c>
      <c r="EJ16" s="18">
        <f t="shared" si="130"/>
        <v>0</v>
      </c>
      <c r="EK16" s="18">
        <f t="shared" si="130"/>
        <v>0</v>
      </c>
      <c r="EL16" s="51">
        <f t="shared" si="130"/>
        <v>0</v>
      </c>
      <c r="EM16" s="61">
        <f t="shared" si="130"/>
        <v>0</v>
      </c>
      <c r="EN16" s="18">
        <f t="shared" si="130"/>
        <v>0</v>
      </c>
      <c r="EO16" s="18">
        <f t="shared" si="130"/>
        <v>0</v>
      </c>
      <c r="EP16" s="18">
        <f t="shared" si="130"/>
        <v>0</v>
      </c>
      <c r="EQ16" s="18">
        <f t="shared" si="130"/>
        <v>0</v>
      </c>
      <c r="ER16" s="18">
        <f t="shared" si="130"/>
        <v>0</v>
      </c>
      <c r="ES16" s="18">
        <f t="shared" si="130"/>
        <v>0</v>
      </c>
      <c r="ET16" s="18">
        <f t="shared" si="130"/>
        <v>0</v>
      </c>
      <c r="EU16" s="18">
        <f t="shared" si="130"/>
        <v>0</v>
      </c>
      <c r="EV16" s="61">
        <f t="shared" si="130"/>
        <v>0</v>
      </c>
      <c r="EW16" s="61">
        <f t="shared" si="130"/>
        <v>0</v>
      </c>
      <c r="EX16" s="18">
        <f t="shared" si="130"/>
        <v>0</v>
      </c>
      <c r="EY16" s="18">
        <f t="shared" si="130"/>
        <v>0</v>
      </c>
      <c r="EZ16" s="61">
        <f t="shared" si="130"/>
        <v>0</v>
      </c>
      <c r="FA16" s="61">
        <f t="shared" si="130"/>
        <v>0</v>
      </c>
      <c r="FB16" s="61">
        <f t="shared" si="130"/>
        <v>0</v>
      </c>
      <c r="FC16" s="61">
        <f t="shared" ref="FC16:GS16" si="131">SUMIF($B$17:$B$96,"ггр",FC$17:FC$96)</f>
        <v>0</v>
      </c>
      <c r="FD16" s="18">
        <f t="shared" si="131"/>
        <v>0</v>
      </c>
      <c r="FE16" s="18">
        <f t="shared" si="131"/>
        <v>0</v>
      </c>
      <c r="FF16" s="51">
        <f t="shared" si="131"/>
        <v>0</v>
      </c>
      <c r="FG16" s="61">
        <f t="shared" si="131"/>
        <v>0</v>
      </c>
      <c r="FH16" s="61">
        <f t="shared" si="131"/>
        <v>0</v>
      </c>
      <c r="FI16" s="61">
        <f t="shared" si="131"/>
        <v>0</v>
      </c>
      <c r="FJ16" s="18">
        <f t="shared" si="131"/>
        <v>0</v>
      </c>
      <c r="FK16" s="18">
        <f t="shared" si="131"/>
        <v>0</v>
      </c>
      <c r="FL16" s="18">
        <f t="shared" si="131"/>
        <v>0</v>
      </c>
      <c r="FM16" s="18">
        <f t="shared" si="131"/>
        <v>0</v>
      </c>
      <c r="FN16" s="18">
        <f t="shared" si="131"/>
        <v>0</v>
      </c>
      <c r="FO16" s="18">
        <f t="shared" si="131"/>
        <v>0</v>
      </c>
      <c r="FP16" s="18">
        <f t="shared" si="131"/>
        <v>0</v>
      </c>
      <c r="FQ16" s="18">
        <f t="shared" si="131"/>
        <v>0</v>
      </c>
      <c r="FR16" s="18">
        <f t="shared" si="131"/>
        <v>0</v>
      </c>
      <c r="FS16" s="18">
        <f t="shared" si="131"/>
        <v>0</v>
      </c>
      <c r="FT16" s="18">
        <f t="shared" si="131"/>
        <v>0</v>
      </c>
      <c r="FU16" s="18">
        <f t="shared" si="131"/>
        <v>0</v>
      </c>
      <c r="FV16" s="18">
        <f t="shared" si="131"/>
        <v>0</v>
      </c>
      <c r="FW16" s="18">
        <f t="shared" si="131"/>
        <v>0</v>
      </c>
      <c r="FX16" s="18">
        <f t="shared" si="131"/>
        <v>0</v>
      </c>
      <c r="FY16" s="18">
        <f t="shared" si="131"/>
        <v>0</v>
      </c>
      <c r="FZ16" s="18">
        <f t="shared" si="131"/>
        <v>0</v>
      </c>
      <c r="GA16" s="18">
        <f t="shared" si="131"/>
        <v>0</v>
      </c>
      <c r="GB16" s="18">
        <f t="shared" si="131"/>
        <v>0</v>
      </c>
      <c r="GC16" s="18">
        <f t="shared" si="131"/>
        <v>0</v>
      </c>
      <c r="GD16" s="18">
        <f t="shared" si="131"/>
        <v>0</v>
      </c>
      <c r="GE16" s="18">
        <f t="shared" si="131"/>
        <v>0</v>
      </c>
      <c r="GF16" s="18">
        <f t="shared" si="131"/>
        <v>0</v>
      </c>
      <c r="GG16" s="18">
        <f t="shared" si="131"/>
        <v>0</v>
      </c>
      <c r="GH16" s="18">
        <f t="shared" si="131"/>
        <v>0</v>
      </c>
      <c r="GI16" s="18">
        <f t="shared" si="131"/>
        <v>0</v>
      </c>
      <c r="GJ16" s="18">
        <f t="shared" si="131"/>
        <v>0</v>
      </c>
      <c r="GK16" s="18">
        <f t="shared" si="131"/>
        <v>0</v>
      </c>
      <c r="GL16" s="18">
        <f t="shared" si="131"/>
        <v>0</v>
      </c>
      <c r="GM16" s="18">
        <f t="shared" si="131"/>
        <v>0</v>
      </c>
      <c r="GN16" s="18">
        <f t="shared" si="131"/>
        <v>0</v>
      </c>
      <c r="GO16" s="18">
        <f t="shared" si="131"/>
        <v>0</v>
      </c>
      <c r="GP16" s="18">
        <f t="shared" si="131"/>
        <v>0</v>
      </c>
      <c r="GQ16" s="18">
        <f t="shared" si="131"/>
        <v>0</v>
      </c>
      <c r="GR16" s="18">
        <f t="shared" si="131"/>
        <v>0</v>
      </c>
      <c r="GS16" s="18">
        <f t="shared" si="131"/>
        <v>0</v>
      </c>
      <c r="GT16" s="51">
        <f t="shared" ref="GT16:GW16" si="132">SUMIF($B$17:$B$96,"ггр",GT$17:GT$96)</f>
        <v>0</v>
      </c>
      <c r="GU16" s="18">
        <f t="shared" si="132"/>
        <v>0</v>
      </c>
      <c r="GV16" s="18">
        <f t="shared" si="132"/>
        <v>0</v>
      </c>
      <c r="GW16" s="18">
        <f t="shared" si="132"/>
        <v>0</v>
      </c>
    </row>
    <row r="17" spans="1:205" ht="24">
      <c r="A17" s="22">
        <v>1</v>
      </c>
      <c r="B17" s="22" t="s">
        <v>86</v>
      </c>
      <c r="C17" s="23" t="s">
        <v>244</v>
      </c>
      <c r="D17" s="24">
        <v>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3">
        <v>1</v>
      </c>
      <c r="N17" s="25">
        <v>0</v>
      </c>
      <c r="O17" s="25">
        <v>0</v>
      </c>
      <c r="P17" s="25">
        <v>1</v>
      </c>
      <c r="Q17" s="23">
        <v>1</v>
      </c>
      <c r="R17" s="53">
        <f>S17+AB17+AC17+AF17+AG17+AH17+AI17</f>
        <v>329</v>
      </c>
      <c r="S17" s="63">
        <f>T17+U17+V17+W17+X17+Y17+Z17+AA17</f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63">
        <v>329</v>
      </c>
      <c r="AC17" s="63">
        <f>AD17+AE17</f>
        <v>0</v>
      </c>
      <c r="AD17" s="25">
        <v>0</v>
      </c>
      <c r="AE17" s="25">
        <v>0</v>
      </c>
      <c r="AF17" s="66">
        <v>0</v>
      </c>
      <c r="AG17" s="66">
        <v>0</v>
      </c>
      <c r="AH17" s="66">
        <v>0</v>
      </c>
      <c r="AI17" s="63">
        <f>AJ17+AK17</f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53">
        <f>AP17+AY17+AZ17+BC17+BD17+BE17</f>
        <v>255</v>
      </c>
      <c r="AP17" s="63">
        <f>AQ17+AR17+AS17+AT17+AU17+AV17+AW17+AX17</f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66">
        <v>255</v>
      </c>
      <c r="AZ17" s="63">
        <f>BA17+BB17</f>
        <v>0</v>
      </c>
      <c r="BA17" s="25">
        <v>0</v>
      </c>
      <c r="BB17" s="25">
        <v>0</v>
      </c>
      <c r="BC17" s="66">
        <v>0</v>
      </c>
      <c r="BD17" s="66">
        <v>0</v>
      </c>
      <c r="BE17" s="66">
        <f>BF17+BG17</f>
        <v>0</v>
      </c>
      <c r="BF17" s="25">
        <v>0</v>
      </c>
      <c r="BG17" s="25">
        <v>0</v>
      </c>
      <c r="BH17" s="53">
        <f>BI17+BR17+BS17+BV17+BW17+BX17+BY17</f>
        <v>0</v>
      </c>
      <c r="BI17" s="63">
        <f>BJ17+BK17+BL17+BM17+BN17+BO17+BP17+BQ17</f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66">
        <v>0</v>
      </c>
      <c r="BS17" s="63">
        <f>BT17+BU17</f>
        <v>0</v>
      </c>
      <c r="BT17" s="25">
        <v>0</v>
      </c>
      <c r="BU17" s="25">
        <v>0</v>
      </c>
      <c r="BV17" s="66">
        <v>0</v>
      </c>
      <c r="BW17" s="66">
        <v>0</v>
      </c>
      <c r="BX17" s="66">
        <v>0</v>
      </c>
      <c r="BY17" s="66">
        <f>BZ17+CA17</f>
        <v>0</v>
      </c>
      <c r="BZ17" s="25">
        <v>0</v>
      </c>
      <c r="CA17" s="25">
        <v>0</v>
      </c>
      <c r="CB17" s="72">
        <v>3</v>
      </c>
      <c r="CC17" s="66">
        <f>CD17+CE17+CF17+CG17+CH17+CI17+CJ17+CK17</f>
        <v>0</v>
      </c>
      <c r="CD17" s="24">
        <f t="shared" si="130"/>
        <v>0</v>
      </c>
      <c r="CE17" s="24">
        <f t="shared" si="130"/>
        <v>0</v>
      </c>
      <c r="CF17" s="24">
        <f t="shared" si="130"/>
        <v>0</v>
      </c>
      <c r="CG17" s="24">
        <f t="shared" si="130"/>
        <v>0</v>
      </c>
      <c r="CH17" s="24">
        <f t="shared" si="130"/>
        <v>0</v>
      </c>
      <c r="CI17" s="24">
        <f t="shared" si="130"/>
        <v>0</v>
      </c>
      <c r="CJ17" s="24">
        <f t="shared" si="130"/>
        <v>0</v>
      </c>
      <c r="CK17" s="24">
        <f t="shared" si="130"/>
        <v>0</v>
      </c>
      <c r="CL17" s="66">
        <v>3</v>
      </c>
      <c r="CM17" s="66">
        <f>CN17+CO17</f>
        <v>0</v>
      </c>
      <c r="CN17" s="25">
        <v>0</v>
      </c>
      <c r="CO17" s="25">
        <v>0</v>
      </c>
      <c r="CP17" s="66">
        <v>0</v>
      </c>
      <c r="CQ17" s="66">
        <v>0</v>
      </c>
      <c r="CR17" s="66">
        <v>0</v>
      </c>
      <c r="CS17" s="66">
        <f>CT17+CU17</f>
        <v>0</v>
      </c>
      <c r="CT17" s="25">
        <v>0</v>
      </c>
      <c r="CU17" s="25">
        <v>0</v>
      </c>
      <c r="CV17" s="53">
        <f>CW17+DF17+DG17+DJ17+DK17+DL17+DM17</f>
        <v>11</v>
      </c>
      <c r="CW17" s="63">
        <f>CX17+CY17+CZ17+DA17+DB17+DC17+DD17+DE17</f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66">
        <v>11</v>
      </c>
      <c r="DG17" s="63">
        <f>DH17+DI17</f>
        <v>0</v>
      </c>
      <c r="DH17" s="25">
        <v>0</v>
      </c>
      <c r="DI17" s="25">
        <v>0</v>
      </c>
      <c r="DJ17" s="66">
        <v>0</v>
      </c>
      <c r="DK17" s="66">
        <v>0</v>
      </c>
      <c r="DL17" s="66">
        <v>0</v>
      </c>
      <c r="DM17" s="66">
        <f>DN17+DO17</f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74">
        <f>DT17+EC17+ED17+EG17+EH17+EI17</f>
        <v>9</v>
      </c>
      <c r="DT17" s="73">
        <f>DU17+DV17+DW17+DX17+DY17+DZ17+EA17+EB17</f>
        <v>0</v>
      </c>
      <c r="DU17" s="24">
        <f t="shared" si="130"/>
        <v>0</v>
      </c>
      <c r="DV17" s="24">
        <f t="shared" si="130"/>
        <v>0</v>
      </c>
      <c r="DW17" s="24">
        <f t="shared" si="130"/>
        <v>0</v>
      </c>
      <c r="DX17" s="24">
        <f t="shared" si="130"/>
        <v>0</v>
      </c>
      <c r="DY17" s="24">
        <f t="shared" si="130"/>
        <v>0</v>
      </c>
      <c r="DZ17" s="24">
        <f t="shared" si="130"/>
        <v>0</v>
      </c>
      <c r="EA17" s="24">
        <f t="shared" si="130"/>
        <v>0</v>
      </c>
      <c r="EB17" s="24">
        <f t="shared" si="130"/>
        <v>0</v>
      </c>
      <c r="EC17" s="66">
        <v>9</v>
      </c>
      <c r="ED17" s="63">
        <f>EE17+EF17</f>
        <v>0</v>
      </c>
      <c r="EE17" s="25">
        <v>0</v>
      </c>
      <c r="EF17" s="25">
        <v>0</v>
      </c>
      <c r="EG17" s="66">
        <v>0</v>
      </c>
      <c r="EH17" s="66">
        <v>0</v>
      </c>
      <c r="EI17" s="66">
        <f>EJ17+EK17</f>
        <v>0</v>
      </c>
      <c r="EJ17" s="25">
        <v>0</v>
      </c>
      <c r="EK17" s="25">
        <v>0</v>
      </c>
      <c r="EL17" s="53">
        <f>EM17+EV17+EW17+EZ17+FA17+FB17+FC17</f>
        <v>280</v>
      </c>
      <c r="EM17" s="63">
        <f>EN17+EO17+EP17+EQ17+ER17+ES17+ET17+EU17</f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66">
        <v>280</v>
      </c>
      <c r="EW17" s="63">
        <f>EX17+EY17</f>
        <v>0</v>
      </c>
      <c r="EX17" s="25">
        <v>0</v>
      </c>
      <c r="EY17" s="25">
        <v>0</v>
      </c>
      <c r="EZ17" s="66">
        <v>0</v>
      </c>
      <c r="FA17" s="66">
        <v>0</v>
      </c>
      <c r="FB17" s="66">
        <v>0</v>
      </c>
      <c r="FC17" s="66">
        <v>0</v>
      </c>
      <c r="FD17" s="25">
        <v>0</v>
      </c>
      <c r="FE17" s="25">
        <v>0</v>
      </c>
      <c r="FF17" s="80">
        <f>FJ17+FN17+FR17+FV17+FZ17+GD17+GH17+GL17</f>
        <v>329</v>
      </c>
      <c r="FG17" s="77">
        <f>FK17+FO17+FS17+FW17+GA17+GE17+GI17+GM17</f>
        <v>167</v>
      </c>
      <c r="FH17" s="77">
        <f>FL17+FP17+FT17+FX17+GB17+GF17+GJ17+GN17</f>
        <v>3</v>
      </c>
      <c r="FI17" s="77">
        <f>FM17+FQ17+FU17+FY17+GC17+GG17+GK17+GO17</f>
        <v>2</v>
      </c>
      <c r="FJ17" s="27">
        <v>0</v>
      </c>
      <c r="FK17" s="25">
        <v>0</v>
      </c>
      <c r="FL17" s="25">
        <v>0</v>
      </c>
      <c r="FM17" s="25">
        <v>0</v>
      </c>
      <c r="FN17" s="25">
        <v>10</v>
      </c>
      <c r="FO17" s="25">
        <v>3</v>
      </c>
      <c r="FP17" s="25">
        <v>0</v>
      </c>
      <c r="FQ17" s="25">
        <v>0</v>
      </c>
      <c r="FR17" s="25">
        <v>64</v>
      </c>
      <c r="FS17" s="27">
        <v>31</v>
      </c>
      <c r="FT17" s="25">
        <v>0</v>
      </c>
      <c r="FU17" s="25">
        <v>0</v>
      </c>
      <c r="FV17" s="27">
        <v>73</v>
      </c>
      <c r="FW17" s="25">
        <v>36</v>
      </c>
      <c r="FX17" s="28">
        <v>2</v>
      </c>
      <c r="FY17" s="28">
        <v>1</v>
      </c>
      <c r="FZ17" s="25">
        <v>60</v>
      </c>
      <c r="GA17" s="25">
        <v>33</v>
      </c>
      <c r="GB17" s="27">
        <v>0</v>
      </c>
      <c r="GC17" s="28">
        <v>0</v>
      </c>
      <c r="GD17" s="28">
        <v>55</v>
      </c>
      <c r="GE17" s="28">
        <v>29</v>
      </c>
      <c r="GF17" s="28">
        <v>0</v>
      </c>
      <c r="GG17" s="28">
        <v>0</v>
      </c>
      <c r="GH17" s="27">
        <v>62</v>
      </c>
      <c r="GI17" s="27">
        <v>33</v>
      </c>
      <c r="GJ17" s="27">
        <v>1</v>
      </c>
      <c r="GK17" s="28">
        <v>1</v>
      </c>
      <c r="GL17" s="25">
        <v>5</v>
      </c>
      <c r="GM17" s="25">
        <v>2</v>
      </c>
      <c r="GN17" s="27">
        <v>0</v>
      </c>
      <c r="GO17" s="27">
        <v>0</v>
      </c>
      <c r="GP17" s="25">
        <v>329</v>
      </c>
      <c r="GQ17" s="25">
        <v>0</v>
      </c>
      <c r="GR17" s="25">
        <v>255</v>
      </c>
      <c r="GS17" s="25">
        <v>0</v>
      </c>
      <c r="GT17" s="82">
        <f>GU17+GV17+GW17</f>
        <v>329</v>
      </c>
      <c r="GU17" s="22">
        <v>329</v>
      </c>
      <c r="GV17" s="22">
        <v>0</v>
      </c>
      <c r="GW17" s="22">
        <v>0</v>
      </c>
    </row>
    <row r="18" spans="1:205" ht="24">
      <c r="A18" s="22">
        <v>2</v>
      </c>
      <c r="B18" s="22" t="s">
        <v>86</v>
      </c>
      <c r="C18" s="23" t="s">
        <v>245</v>
      </c>
      <c r="D18" s="24">
        <v>1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3">
        <v>1</v>
      </c>
      <c r="N18" s="25">
        <v>0</v>
      </c>
      <c r="O18" s="25">
        <v>0</v>
      </c>
      <c r="P18" s="25">
        <v>1</v>
      </c>
      <c r="Q18" s="23">
        <v>1</v>
      </c>
      <c r="R18" s="53">
        <f t="shared" ref="R18:R81" si="133">S18+AB18+AC18+AF18+AG18+AH18+AI18</f>
        <v>318</v>
      </c>
      <c r="S18" s="63">
        <f t="shared" ref="S18:S81" si="134">T18+U18+V18+W18+X18+Y18+Z18+AA18</f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63">
        <v>318</v>
      </c>
      <c r="AC18" s="63">
        <f>AD18+AE18</f>
        <v>0</v>
      </c>
      <c r="AD18" s="25">
        <v>0</v>
      </c>
      <c r="AE18" s="25">
        <v>0</v>
      </c>
      <c r="AF18" s="66">
        <v>0</v>
      </c>
      <c r="AG18" s="66">
        <v>0</v>
      </c>
      <c r="AH18" s="66">
        <v>0</v>
      </c>
      <c r="AI18" s="63">
        <f>AJ18+AK18</f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53">
        <f t="shared" ref="AO18:AO81" si="135">AP18+AY18+AZ18+BC18+BD18+BE18</f>
        <v>236</v>
      </c>
      <c r="AP18" s="63">
        <f t="shared" ref="AP18:AP81" si="136">AQ18+AR18+AS18+AT18+AU18+AV18+AW18+AX18</f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66">
        <v>236</v>
      </c>
      <c r="AZ18" s="63">
        <f t="shared" ref="AZ18:AZ81" si="137">BA18+BB18</f>
        <v>0</v>
      </c>
      <c r="BA18" s="25">
        <v>0</v>
      </c>
      <c r="BB18" s="25">
        <v>0</v>
      </c>
      <c r="BC18" s="66">
        <v>0</v>
      </c>
      <c r="BD18" s="66">
        <v>0</v>
      </c>
      <c r="BE18" s="66">
        <f t="shared" ref="BE18:BE81" si="138">BF18+BG18</f>
        <v>0</v>
      </c>
      <c r="BF18" s="25">
        <v>0</v>
      </c>
      <c r="BG18" s="25">
        <v>0</v>
      </c>
      <c r="BH18" s="53">
        <f t="shared" ref="BH18:BH81" si="139">BI18+BR18+BS18+BV18+BW18+BX18+BY18</f>
        <v>0</v>
      </c>
      <c r="BI18" s="63">
        <f t="shared" ref="BI18:BI81" si="140">BJ18+BK18+BL18+BM18+BN18+BO18+BP18+BQ18</f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66">
        <v>0</v>
      </c>
      <c r="BS18" s="63">
        <f t="shared" ref="BS18:BS81" si="141">BT18+BU18</f>
        <v>0</v>
      </c>
      <c r="BT18" s="25">
        <v>0</v>
      </c>
      <c r="BU18" s="25">
        <v>0</v>
      </c>
      <c r="BV18" s="66">
        <v>0</v>
      </c>
      <c r="BW18" s="66">
        <v>0</v>
      </c>
      <c r="BX18" s="66">
        <v>0</v>
      </c>
      <c r="BY18" s="66">
        <f t="shared" ref="BY18:BY81" si="142">BZ18+CA18</f>
        <v>0</v>
      </c>
      <c r="BZ18" s="25">
        <v>0</v>
      </c>
      <c r="CA18" s="25">
        <v>0</v>
      </c>
      <c r="CB18" s="72">
        <v>0</v>
      </c>
      <c r="CC18" s="66">
        <f t="shared" ref="CC18:CC81" si="143">CD18+CE18+CF18+CG18+CH18+CI18+CJ18+CK18</f>
        <v>0</v>
      </c>
      <c r="CD18" s="24">
        <f t="shared" si="130"/>
        <v>0</v>
      </c>
      <c r="CE18" s="24">
        <f t="shared" si="130"/>
        <v>0</v>
      </c>
      <c r="CF18" s="24">
        <f t="shared" si="130"/>
        <v>0</v>
      </c>
      <c r="CG18" s="24">
        <f t="shared" si="130"/>
        <v>0</v>
      </c>
      <c r="CH18" s="24">
        <f t="shared" si="130"/>
        <v>0</v>
      </c>
      <c r="CI18" s="24">
        <f t="shared" si="130"/>
        <v>0</v>
      </c>
      <c r="CJ18" s="24">
        <f t="shared" si="130"/>
        <v>0</v>
      </c>
      <c r="CK18" s="24">
        <f t="shared" si="130"/>
        <v>0</v>
      </c>
      <c r="CL18" s="66">
        <v>0</v>
      </c>
      <c r="CM18" s="66">
        <f t="shared" ref="CM18:CM81" si="144">CN18+CO18</f>
        <v>0</v>
      </c>
      <c r="CN18" s="25">
        <v>0</v>
      </c>
      <c r="CO18" s="25">
        <v>0</v>
      </c>
      <c r="CP18" s="66">
        <v>0</v>
      </c>
      <c r="CQ18" s="66">
        <v>0</v>
      </c>
      <c r="CR18" s="66">
        <v>0</v>
      </c>
      <c r="CS18" s="66">
        <f t="shared" ref="CS18:CS81" si="145">CT18+CU18</f>
        <v>0</v>
      </c>
      <c r="CT18" s="25">
        <v>0</v>
      </c>
      <c r="CU18" s="25">
        <v>0</v>
      </c>
      <c r="CV18" s="53">
        <f t="shared" ref="CV18:CV81" si="146">CW18+DF18+DG18+DJ18+DK18+DL18+DM18</f>
        <v>11</v>
      </c>
      <c r="CW18" s="63">
        <f t="shared" ref="CW18:CW81" si="147">CX18+CY18+CZ18+DA18+DB18+DC18+DD18+DE18</f>
        <v>0</v>
      </c>
      <c r="CX18" s="25">
        <v>0</v>
      </c>
      <c r="CY18" s="25">
        <v>0</v>
      </c>
      <c r="CZ18" s="25">
        <v>0</v>
      </c>
      <c r="DA18" s="25">
        <v>0</v>
      </c>
      <c r="DB18" s="25">
        <v>0</v>
      </c>
      <c r="DC18" s="25">
        <v>0</v>
      </c>
      <c r="DD18" s="25">
        <v>0</v>
      </c>
      <c r="DE18" s="25">
        <v>0</v>
      </c>
      <c r="DF18" s="66">
        <v>11</v>
      </c>
      <c r="DG18" s="63">
        <f t="shared" ref="DG18:DG81" si="148">DH18+DI18</f>
        <v>0</v>
      </c>
      <c r="DH18" s="25">
        <v>0</v>
      </c>
      <c r="DI18" s="25">
        <v>0</v>
      </c>
      <c r="DJ18" s="66">
        <v>0</v>
      </c>
      <c r="DK18" s="66">
        <v>0</v>
      </c>
      <c r="DL18" s="66">
        <v>0</v>
      </c>
      <c r="DM18" s="66">
        <f>DN18+DO18</f>
        <v>0</v>
      </c>
      <c r="DN18" s="25">
        <v>0</v>
      </c>
      <c r="DO18" s="25">
        <v>0</v>
      </c>
      <c r="DP18" s="25">
        <v>0</v>
      </c>
      <c r="DQ18" s="25">
        <v>0</v>
      </c>
      <c r="DR18" s="25">
        <v>0</v>
      </c>
      <c r="DS18" s="74">
        <f t="shared" ref="DS18:DS81" si="149">DT18+EC18+ED18+EG18+EH18+EI18</f>
        <v>8</v>
      </c>
      <c r="DT18" s="73">
        <f t="shared" ref="DT18:DT81" si="150">DU18+DV18+DW18+DX18+DY18+DZ18+EA18+EB18</f>
        <v>0</v>
      </c>
      <c r="DU18" s="24">
        <f t="shared" si="130"/>
        <v>0</v>
      </c>
      <c r="DV18" s="24">
        <f t="shared" si="130"/>
        <v>0</v>
      </c>
      <c r="DW18" s="24">
        <f t="shared" si="130"/>
        <v>0</v>
      </c>
      <c r="DX18" s="24">
        <f t="shared" si="130"/>
        <v>0</v>
      </c>
      <c r="DY18" s="24">
        <f t="shared" si="130"/>
        <v>0</v>
      </c>
      <c r="DZ18" s="24">
        <f t="shared" si="130"/>
        <v>0</v>
      </c>
      <c r="EA18" s="24">
        <f t="shared" si="130"/>
        <v>0</v>
      </c>
      <c r="EB18" s="24">
        <f t="shared" si="130"/>
        <v>0</v>
      </c>
      <c r="EC18" s="66">
        <v>8</v>
      </c>
      <c r="ED18" s="63">
        <f t="shared" ref="ED18:ED81" si="151">EE18+EF18</f>
        <v>0</v>
      </c>
      <c r="EE18" s="25">
        <v>0</v>
      </c>
      <c r="EF18" s="25">
        <v>0</v>
      </c>
      <c r="EG18" s="66">
        <v>0</v>
      </c>
      <c r="EH18" s="66">
        <v>0</v>
      </c>
      <c r="EI18" s="66">
        <f t="shared" ref="EI18:EI81" si="152">EJ18+EK18</f>
        <v>0</v>
      </c>
      <c r="EJ18" s="25">
        <v>0</v>
      </c>
      <c r="EK18" s="25">
        <v>0</v>
      </c>
      <c r="EL18" s="53">
        <f t="shared" ref="EL18:EL81" si="153">EM18+EV18+EW18+EZ18+FA18+FB18+FC18</f>
        <v>280</v>
      </c>
      <c r="EM18" s="63">
        <f t="shared" ref="EM18:EM81" si="154">EN18+EO18+EP18+EQ18+ER18+ES18+ET18+EU18</f>
        <v>0</v>
      </c>
      <c r="EN18" s="25">
        <v>0</v>
      </c>
      <c r="EO18" s="25">
        <v>0</v>
      </c>
      <c r="EP18" s="25">
        <v>0</v>
      </c>
      <c r="EQ18" s="25">
        <v>0</v>
      </c>
      <c r="ER18" s="25">
        <v>0</v>
      </c>
      <c r="ES18" s="25">
        <v>0</v>
      </c>
      <c r="ET18" s="25">
        <v>0</v>
      </c>
      <c r="EU18" s="25">
        <v>0</v>
      </c>
      <c r="EV18" s="66">
        <v>280</v>
      </c>
      <c r="EW18" s="63">
        <f t="shared" ref="EW18:EW81" si="155">EX18+EY18</f>
        <v>0</v>
      </c>
      <c r="EX18" s="25">
        <v>0</v>
      </c>
      <c r="EY18" s="25">
        <v>0</v>
      </c>
      <c r="EZ18" s="66">
        <v>0</v>
      </c>
      <c r="FA18" s="66">
        <v>0</v>
      </c>
      <c r="FB18" s="66">
        <v>0</v>
      </c>
      <c r="FC18" s="66">
        <f t="shared" ref="FC18:FC81" si="156">FD18+FE18</f>
        <v>0</v>
      </c>
      <c r="FD18" s="25">
        <v>0</v>
      </c>
      <c r="FE18" s="25">
        <v>0</v>
      </c>
      <c r="FF18" s="80">
        <f t="shared" ref="FF18:FI81" si="157">FJ18+FN18+FR18+FV18+FZ18+GD18+GH18+GL18</f>
        <v>318</v>
      </c>
      <c r="FG18" s="77">
        <f t="shared" si="157"/>
        <v>141</v>
      </c>
      <c r="FH18" s="77">
        <f t="shared" si="157"/>
        <v>0</v>
      </c>
      <c r="FI18" s="77">
        <f t="shared" si="157"/>
        <v>0</v>
      </c>
      <c r="FJ18" s="27">
        <v>0</v>
      </c>
      <c r="FK18" s="25">
        <v>0</v>
      </c>
      <c r="FL18" s="25">
        <v>0</v>
      </c>
      <c r="FM18" s="25">
        <v>0</v>
      </c>
      <c r="FN18" s="25">
        <v>0</v>
      </c>
      <c r="FO18" s="25">
        <v>0</v>
      </c>
      <c r="FP18" s="25">
        <v>0</v>
      </c>
      <c r="FQ18" s="25">
        <v>0</v>
      </c>
      <c r="FR18" s="25">
        <v>83</v>
      </c>
      <c r="FS18" s="27">
        <v>39</v>
      </c>
      <c r="FT18" s="25">
        <v>0</v>
      </c>
      <c r="FU18" s="25">
        <v>0</v>
      </c>
      <c r="FV18" s="27">
        <v>18</v>
      </c>
      <c r="FW18" s="25">
        <v>9</v>
      </c>
      <c r="FX18" s="28">
        <v>0</v>
      </c>
      <c r="FY18" s="28">
        <v>0</v>
      </c>
      <c r="FZ18" s="25">
        <v>49</v>
      </c>
      <c r="GA18" s="25">
        <v>17</v>
      </c>
      <c r="GB18" s="27">
        <v>0</v>
      </c>
      <c r="GC18" s="28">
        <v>0</v>
      </c>
      <c r="GD18" s="28">
        <v>77</v>
      </c>
      <c r="GE18" s="28">
        <v>35</v>
      </c>
      <c r="GF18" s="28">
        <v>0</v>
      </c>
      <c r="GG18" s="28">
        <v>0</v>
      </c>
      <c r="GH18" s="27">
        <v>86</v>
      </c>
      <c r="GI18" s="27">
        <v>40</v>
      </c>
      <c r="GJ18" s="27">
        <v>0</v>
      </c>
      <c r="GK18" s="28">
        <v>0</v>
      </c>
      <c r="GL18" s="25">
        <v>5</v>
      </c>
      <c r="GM18" s="25">
        <v>1</v>
      </c>
      <c r="GN18" s="27">
        <v>0</v>
      </c>
      <c r="GO18" s="27">
        <v>0</v>
      </c>
      <c r="GP18" s="25">
        <v>78</v>
      </c>
      <c r="GQ18" s="25">
        <v>0</v>
      </c>
      <c r="GR18" s="25">
        <v>78</v>
      </c>
      <c r="GS18" s="25">
        <v>0</v>
      </c>
      <c r="GT18" s="82">
        <f t="shared" ref="GT18:GT81" si="158">GU18+GV18+GW18</f>
        <v>318</v>
      </c>
      <c r="GU18" s="22">
        <v>318</v>
      </c>
      <c r="GV18" s="22">
        <v>0</v>
      </c>
      <c r="GW18" s="22">
        <v>0</v>
      </c>
    </row>
    <row r="19" spans="1:205" ht="24">
      <c r="A19" s="22">
        <v>3</v>
      </c>
      <c r="B19" s="22" t="s">
        <v>86</v>
      </c>
      <c r="C19" s="23" t="s">
        <v>246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3">
        <v>1</v>
      </c>
      <c r="N19" s="25">
        <v>0</v>
      </c>
      <c r="O19" s="25">
        <v>0</v>
      </c>
      <c r="P19" s="25">
        <v>1</v>
      </c>
      <c r="Q19" s="23">
        <v>1</v>
      </c>
      <c r="R19" s="53">
        <f t="shared" si="133"/>
        <v>165</v>
      </c>
      <c r="S19" s="63">
        <f t="shared" si="134"/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63">
        <v>165</v>
      </c>
      <c r="AC19" s="63">
        <f t="shared" ref="AC19:AC81" si="159">AD19+AE19</f>
        <v>0</v>
      </c>
      <c r="AD19" s="25">
        <v>0</v>
      </c>
      <c r="AE19" s="25">
        <v>0</v>
      </c>
      <c r="AF19" s="66">
        <v>0</v>
      </c>
      <c r="AG19" s="66">
        <v>0</v>
      </c>
      <c r="AH19" s="66">
        <v>0</v>
      </c>
      <c r="AI19" s="63">
        <f t="shared" ref="AI19:AI81" si="160">AJ19+AK19</f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53">
        <f t="shared" si="135"/>
        <v>124</v>
      </c>
      <c r="AP19" s="63">
        <f t="shared" si="136"/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66">
        <v>124</v>
      </c>
      <c r="AZ19" s="63">
        <f t="shared" si="137"/>
        <v>0</v>
      </c>
      <c r="BA19" s="25">
        <v>0</v>
      </c>
      <c r="BB19" s="25">
        <v>0</v>
      </c>
      <c r="BC19" s="66">
        <v>0</v>
      </c>
      <c r="BD19" s="66">
        <v>0</v>
      </c>
      <c r="BE19" s="66">
        <f t="shared" si="138"/>
        <v>0</v>
      </c>
      <c r="BF19" s="25">
        <v>0</v>
      </c>
      <c r="BG19" s="25">
        <v>0</v>
      </c>
      <c r="BH19" s="53">
        <f t="shared" si="139"/>
        <v>0</v>
      </c>
      <c r="BI19" s="63">
        <f t="shared" si="140"/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66">
        <v>0</v>
      </c>
      <c r="BS19" s="63">
        <f t="shared" si="141"/>
        <v>0</v>
      </c>
      <c r="BT19" s="25">
        <v>0</v>
      </c>
      <c r="BU19" s="25">
        <v>0</v>
      </c>
      <c r="BV19" s="66">
        <v>0</v>
      </c>
      <c r="BW19" s="66">
        <v>0</v>
      </c>
      <c r="BX19" s="66">
        <v>0</v>
      </c>
      <c r="BY19" s="66">
        <f t="shared" si="142"/>
        <v>0</v>
      </c>
      <c r="BZ19" s="25">
        <v>0</v>
      </c>
      <c r="CA19" s="25">
        <v>0</v>
      </c>
      <c r="CB19" s="72">
        <v>3</v>
      </c>
      <c r="CC19" s="66">
        <f t="shared" si="143"/>
        <v>0</v>
      </c>
      <c r="CD19" s="24">
        <f t="shared" si="130"/>
        <v>0</v>
      </c>
      <c r="CE19" s="24">
        <f t="shared" si="130"/>
        <v>0</v>
      </c>
      <c r="CF19" s="24">
        <f t="shared" si="130"/>
        <v>0</v>
      </c>
      <c r="CG19" s="24">
        <f t="shared" si="130"/>
        <v>0</v>
      </c>
      <c r="CH19" s="24">
        <f t="shared" si="130"/>
        <v>0</v>
      </c>
      <c r="CI19" s="24">
        <f t="shared" si="130"/>
        <v>0</v>
      </c>
      <c r="CJ19" s="24">
        <f t="shared" si="130"/>
        <v>0</v>
      </c>
      <c r="CK19" s="24">
        <f t="shared" si="130"/>
        <v>0</v>
      </c>
      <c r="CL19" s="66">
        <v>3</v>
      </c>
      <c r="CM19" s="66">
        <f t="shared" si="144"/>
        <v>0</v>
      </c>
      <c r="CN19" s="25">
        <v>0</v>
      </c>
      <c r="CO19" s="25">
        <v>0</v>
      </c>
      <c r="CP19" s="66">
        <v>0</v>
      </c>
      <c r="CQ19" s="66">
        <v>0</v>
      </c>
      <c r="CR19" s="66">
        <v>0</v>
      </c>
      <c r="CS19" s="66">
        <f t="shared" si="145"/>
        <v>0</v>
      </c>
      <c r="CT19" s="25">
        <v>0</v>
      </c>
      <c r="CU19" s="25">
        <v>0</v>
      </c>
      <c r="CV19" s="53">
        <f t="shared" si="146"/>
        <v>6</v>
      </c>
      <c r="CW19" s="63">
        <f t="shared" si="147"/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66">
        <v>6</v>
      </c>
      <c r="DG19" s="63">
        <f t="shared" si="148"/>
        <v>0</v>
      </c>
      <c r="DH19" s="25">
        <v>0</v>
      </c>
      <c r="DI19" s="25">
        <v>0</v>
      </c>
      <c r="DJ19" s="66">
        <v>0</v>
      </c>
      <c r="DK19" s="66">
        <v>0</v>
      </c>
      <c r="DL19" s="66">
        <v>0</v>
      </c>
      <c r="DM19" s="66">
        <f>DN19+DO19</f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74">
        <f t="shared" si="149"/>
        <v>4</v>
      </c>
      <c r="DT19" s="73">
        <f t="shared" si="150"/>
        <v>0</v>
      </c>
      <c r="DU19" s="24">
        <f t="shared" si="130"/>
        <v>0</v>
      </c>
      <c r="DV19" s="24">
        <f t="shared" si="130"/>
        <v>0</v>
      </c>
      <c r="DW19" s="24">
        <f t="shared" si="130"/>
        <v>0</v>
      </c>
      <c r="DX19" s="24">
        <f t="shared" si="130"/>
        <v>0</v>
      </c>
      <c r="DY19" s="24">
        <f t="shared" si="130"/>
        <v>0</v>
      </c>
      <c r="DZ19" s="24">
        <f t="shared" si="130"/>
        <v>0</v>
      </c>
      <c r="EA19" s="24">
        <f t="shared" si="130"/>
        <v>0</v>
      </c>
      <c r="EB19" s="24">
        <f t="shared" si="130"/>
        <v>0</v>
      </c>
      <c r="EC19" s="66">
        <v>4</v>
      </c>
      <c r="ED19" s="63">
        <f t="shared" si="151"/>
        <v>0</v>
      </c>
      <c r="EE19" s="25">
        <v>0</v>
      </c>
      <c r="EF19" s="25">
        <v>0</v>
      </c>
      <c r="EG19" s="66">
        <v>0</v>
      </c>
      <c r="EH19" s="66">
        <v>0</v>
      </c>
      <c r="EI19" s="66">
        <f t="shared" si="152"/>
        <v>0</v>
      </c>
      <c r="EJ19" s="25">
        <v>0</v>
      </c>
      <c r="EK19" s="25">
        <v>0</v>
      </c>
      <c r="EL19" s="53">
        <f t="shared" si="153"/>
        <v>155</v>
      </c>
      <c r="EM19" s="63">
        <f t="shared" si="154"/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66">
        <v>155</v>
      </c>
      <c r="EW19" s="63">
        <f t="shared" si="155"/>
        <v>0</v>
      </c>
      <c r="EX19" s="25">
        <v>0</v>
      </c>
      <c r="EY19" s="25">
        <v>0</v>
      </c>
      <c r="EZ19" s="66">
        <v>0</v>
      </c>
      <c r="FA19" s="66">
        <v>0</v>
      </c>
      <c r="FB19" s="66">
        <v>0</v>
      </c>
      <c r="FC19" s="66">
        <f t="shared" si="156"/>
        <v>0</v>
      </c>
      <c r="FD19" s="25">
        <v>0</v>
      </c>
      <c r="FE19" s="25">
        <v>0</v>
      </c>
      <c r="FF19" s="80">
        <f t="shared" si="157"/>
        <v>165</v>
      </c>
      <c r="FG19" s="77">
        <f t="shared" si="157"/>
        <v>83</v>
      </c>
      <c r="FH19" s="77">
        <f t="shared" si="157"/>
        <v>3</v>
      </c>
      <c r="FI19" s="77">
        <f t="shared" si="157"/>
        <v>1</v>
      </c>
      <c r="FJ19" s="27">
        <v>4</v>
      </c>
      <c r="FK19" s="25">
        <v>2</v>
      </c>
      <c r="FL19" s="25">
        <v>0</v>
      </c>
      <c r="FM19" s="25">
        <v>0</v>
      </c>
      <c r="FN19" s="25">
        <v>22</v>
      </c>
      <c r="FO19" s="25">
        <v>16</v>
      </c>
      <c r="FP19" s="25">
        <v>0</v>
      </c>
      <c r="FQ19" s="25">
        <v>0</v>
      </c>
      <c r="FR19" s="25">
        <v>26</v>
      </c>
      <c r="FS19" s="27">
        <v>11</v>
      </c>
      <c r="FT19" s="25">
        <v>0</v>
      </c>
      <c r="FU19" s="25">
        <v>0</v>
      </c>
      <c r="FV19" s="27">
        <v>15</v>
      </c>
      <c r="FW19" s="25">
        <v>8</v>
      </c>
      <c r="FX19" s="28">
        <v>0</v>
      </c>
      <c r="FY19" s="28">
        <v>0</v>
      </c>
      <c r="FZ19" s="25">
        <v>37</v>
      </c>
      <c r="GA19" s="25">
        <v>14</v>
      </c>
      <c r="GB19" s="27">
        <v>0</v>
      </c>
      <c r="GC19" s="28">
        <v>0</v>
      </c>
      <c r="GD19" s="28">
        <v>31</v>
      </c>
      <c r="GE19" s="28">
        <v>17</v>
      </c>
      <c r="GF19" s="28">
        <v>0</v>
      </c>
      <c r="GG19" s="28">
        <v>0</v>
      </c>
      <c r="GH19" s="27">
        <v>24</v>
      </c>
      <c r="GI19" s="27">
        <v>14</v>
      </c>
      <c r="GJ19" s="27">
        <v>1</v>
      </c>
      <c r="GK19" s="28">
        <v>1</v>
      </c>
      <c r="GL19" s="25">
        <v>6</v>
      </c>
      <c r="GM19" s="25">
        <v>1</v>
      </c>
      <c r="GN19" s="27">
        <v>2</v>
      </c>
      <c r="GO19" s="27">
        <v>0</v>
      </c>
      <c r="GP19" s="25">
        <v>30</v>
      </c>
      <c r="GQ19" s="25">
        <v>0</v>
      </c>
      <c r="GR19" s="25">
        <v>24</v>
      </c>
      <c r="GS19" s="25">
        <v>0</v>
      </c>
      <c r="GT19" s="82">
        <f t="shared" si="158"/>
        <v>165</v>
      </c>
      <c r="GU19" s="22">
        <v>165</v>
      </c>
      <c r="GV19" s="22">
        <v>0</v>
      </c>
      <c r="GW19" s="22">
        <v>0</v>
      </c>
    </row>
    <row r="20" spans="1:205" ht="24">
      <c r="A20" s="22">
        <v>4</v>
      </c>
      <c r="B20" s="22" t="s">
        <v>86</v>
      </c>
      <c r="C20" s="23" t="s">
        <v>247</v>
      </c>
      <c r="D20" s="24">
        <v>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3">
        <v>1</v>
      </c>
      <c r="N20" s="25">
        <v>0</v>
      </c>
      <c r="O20" s="25">
        <v>0</v>
      </c>
      <c r="P20" s="25">
        <v>1</v>
      </c>
      <c r="Q20" s="23">
        <v>1</v>
      </c>
      <c r="R20" s="53">
        <f t="shared" si="133"/>
        <v>257</v>
      </c>
      <c r="S20" s="63">
        <f t="shared" si="134"/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63">
        <v>257</v>
      </c>
      <c r="AC20" s="63">
        <f t="shared" si="159"/>
        <v>0</v>
      </c>
      <c r="AD20" s="25">
        <v>0</v>
      </c>
      <c r="AE20" s="25">
        <v>0</v>
      </c>
      <c r="AF20" s="66">
        <v>0</v>
      </c>
      <c r="AG20" s="66">
        <v>0</v>
      </c>
      <c r="AH20" s="66">
        <v>0</v>
      </c>
      <c r="AI20" s="63">
        <f t="shared" si="160"/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53">
        <f t="shared" si="135"/>
        <v>191</v>
      </c>
      <c r="AP20" s="63">
        <f t="shared" si="136"/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66">
        <v>191</v>
      </c>
      <c r="AZ20" s="63">
        <f t="shared" si="137"/>
        <v>0</v>
      </c>
      <c r="BA20" s="25">
        <v>0</v>
      </c>
      <c r="BB20" s="25">
        <v>0</v>
      </c>
      <c r="BC20" s="66">
        <v>0</v>
      </c>
      <c r="BD20" s="66">
        <v>0</v>
      </c>
      <c r="BE20" s="66">
        <f t="shared" si="138"/>
        <v>0</v>
      </c>
      <c r="BF20" s="25">
        <v>0</v>
      </c>
      <c r="BG20" s="25">
        <v>0</v>
      </c>
      <c r="BH20" s="53">
        <f t="shared" si="139"/>
        <v>0</v>
      </c>
      <c r="BI20" s="63">
        <f t="shared" si="140"/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66">
        <v>0</v>
      </c>
      <c r="BS20" s="63">
        <f t="shared" si="141"/>
        <v>0</v>
      </c>
      <c r="BT20" s="25">
        <v>0</v>
      </c>
      <c r="BU20" s="25">
        <v>0</v>
      </c>
      <c r="BV20" s="66">
        <v>0</v>
      </c>
      <c r="BW20" s="66">
        <v>0</v>
      </c>
      <c r="BX20" s="66">
        <v>0</v>
      </c>
      <c r="BY20" s="66">
        <f t="shared" si="142"/>
        <v>0</v>
      </c>
      <c r="BZ20" s="25">
        <v>0</v>
      </c>
      <c r="CA20" s="25">
        <v>0</v>
      </c>
      <c r="CB20" s="72">
        <v>3</v>
      </c>
      <c r="CC20" s="66">
        <f t="shared" si="143"/>
        <v>0</v>
      </c>
      <c r="CD20" s="24">
        <f t="shared" si="130"/>
        <v>0</v>
      </c>
      <c r="CE20" s="24">
        <f t="shared" si="130"/>
        <v>0</v>
      </c>
      <c r="CF20" s="24">
        <f t="shared" si="130"/>
        <v>0</v>
      </c>
      <c r="CG20" s="24">
        <f t="shared" si="130"/>
        <v>0</v>
      </c>
      <c r="CH20" s="24">
        <f t="shared" si="130"/>
        <v>0</v>
      </c>
      <c r="CI20" s="24">
        <f t="shared" si="130"/>
        <v>0</v>
      </c>
      <c r="CJ20" s="24">
        <f t="shared" si="130"/>
        <v>0</v>
      </c>
      <c r="CK20" s="24">
        <f t="shared" si="130"/>
        <v>0</v>
      </c>
      <c r="CL20" s="66">
        <v>3</v>
      </c>
      <c r="CM20" s="66">
        <f t="shared" si="144"/>
        <v>0</v>
      </c>
      <c r="CN20" s="25">
        <v>0</v>
      </c>
      <c r="CO20" s="25">
        <v>0</v>
      </c>
      <c r="CP20" s="66">
        <v>0</v>
      </c>
      <c r="CQ20" s="66">
        <v>0</v>
      </c>
      <c r="CR20" s="66">
        <v>0</v>
      </c>
      <c r="CS20" s="66">
        <f t="shared" si="145"/>
        <v>0</v>
      </c>
      <c r="CT20" s="25">
        <v>0</v>
      </c>
      <c r="CU20" s="25">
        <v>0</v>
      </c>
      <c r="CV20" s="53">
        <f t="shared" si="146"/>
        <v>9</v>
      </c>
      <c r="CW20" s="63">
        <f t="shared" si="147"/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66">
        <v>9</v>
      </c>
      <c r="DG20" s="63">
        <f t="shared" si="148"/>
        <v>0</v>
      </c>
      <c r="DH20" s="25">
        <v>0</v>
      </c>
      <c r="DI20" s="25">
        <v>0</v>
      </c>
      <c r="DJ20" s="66">
        <v>0</v>
      </c>
      <c r="DK20" s="66">
        <v>0</v>
      </c>
      <c r="DL20" s="66">
        <v>0</v>
      </c>
      <c r="DM20" s="66">
        <f>DN20+DO20</f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74">
        <f t="shared" si="149"/>
        <v>7</v>
      </c>
      <c r="DT20" s="73">
        <f t="shared" si="150"/>
        <v>0</v>
      </c>
      <c r="DU20" s="24">
        <f t="shared" si="130"/>
        <v>0</v>
      </c>
      <c r="DV20" s="24">
        <f t="shared" si="130"/>
        <v>0</v>
      </c>
      <c r="DW20" s="24">
        <f t="shared" si="130"/>
        <v>0</v>
      </c>
      <c r="DX20" s="24">
        <f t="shared" si="130"/>
        <v>0</v>
      </c>
      <c r="DY20" s="24">
        <f t="shared" si="130"/>
        <v>0</v>
      </c>
      <c r="DZ20" s="24">
        <f t="shared" si="130"/>
        <v>0</v>
      </c>
      <c r="EA20" s="24">
        <f t="shared" si="130"/>
        <v>0</v>
      </c>
      <c r="EB20" s="24">
        <f t="shared" si="130"/>
        <v>0</v>
      </c>
      <c r="EC20" s="66">
        <v>7</v>
      </c>
      <c r="ED20" s="63">
        <f t="shared" si="151"/>
        <v>0</v>
      </c>
      <c r="EE20" s="25">
        <v>0</v>
      </c>
      <c r="EF20" s="25">
        <v>0</v>
      </c>
      <c r="EG20" s="66">
        <v>0</v>
      </c>
      <c r="EH20" s="66">
        <v>0</v>
      </c>
      <c r="EI20" s="66">
        <f t="shared" si="152"/>
        <v>0</v>
      </c>
      <c r="EJ20" s="25">
        <v>0</v>
      </c>
      <c r="EK20" s="25">
        <v>0</v>
      </c>
      <c r="EL20" s="53">
        <f t="shared" si="153"/>
        <v>273</v>
      </c>
      <c r="EM20" s="63">
        <f t="shared" si="154"/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66">
        <v>273</v>
      </c>
      <c r="EW20" s="63">
        <f t="shared" si="155"/>
        <v>0</v>
      </c>
      <c r="EX20" s="25">
        <v>0</v>
      </c>
      <c r="EY20" s="25">
        <v>0</v>
      </c>
      <c r="EZ20" s="66">
        <v>0</v>
      </c>
      <c r="FA20" s="66">
        <v>0</v>
      </c>
      <c r="FB20" s="66">
        <v>0</v>
      </c>
      <c r="FC20" s="66">
        <f t="shared" si="156"/>
        <v>0</v>
      </c>
      <c r="FD20" s="25">
        <v>0</v>
      </c>
      <c r="FE20" s="25">
        <v>0</v>
      </c>
      <c r="FF20" s="80">
        <f t="shared" si="157"/>
        <v>257</v>
      </c>
      <c r="FG20" s="77">
        <f t="shared" si="157"/>
        <v>108</v>
      </c>
      <c r="FH20" s="77">
        <f t="shared" si="157"/>
        <v>3</v>
      </c>
      <c r="FI20" s="77">
        <f t="shared" si="157"/>
        <v>1</v>
      </c>
      <c r="FJ20" s="27">
        <v>0</v>
      </c>
      <c r="FK20" s="25">
        <v>0</v>
      </c>
      <c r="FL20" s="25">
        <v>0</v>
      </c>
      <c r="FM20" s="25">
        <v>0</v>
      </c>
      <c r="FN20" s="25">
        <v>16</v>
      </c>
      <c r="FO20" s="25">
        <v>8</v>
      </c>
      <c r="FP20" s="25">
        <v>0</v>
      </c>
      <c r="FQ20" s="25">
        <v>0</v>
      </c>
      <c r="FR20" s="25">
        <v>50</v>
      </c>
      <c r="FS20" s="27">
        <v>17</v>
      </c>
      <c r="FT20" s="25">
        <v>0</v>
      </c>
      <c r="FU20" s="25">
        <v>0</v>
      </c>
      <c r="FV20" s="27">
        <v>26</v>
      </c>
      <c r="FW20" s="25">
        <v>9</v>
      </c>
      <c r="FX20" s="28">
        <v>1</v>
      </c>
      <c r="FY20" s="28">
        <v>0</v>
      </c>
      <c r="FZ20" s="25">
        <v>60</v>
      </c>
      <c r="GA20" s="25">
        <v>19</v>
      </c>
      <c r="GB20" s="27">
        <v>0</v>
      </c>
      <c r="GC20" s="28">
        <v>0</v>
      </c>
      <c r="GD20" s="28">
        <v>65</v>
      </c>
      <c r="GE20" s="28">
        <v>44</v>
      </c>
      <c r="GF20" s="28">
        <v>0</v>
      </c>
      <c r="GG20" s="28">
        <v>0</v>
      </c>
      <c r="GH20" s="27">
        <v>39</v>
      </c>
      <c r="GI20" s="27">
        <v>11</v>
      </c>
      <c r="GJ20" s="27">
        <v>1</v>
      </c>
      <c r="GK20" s="28">
        <v>1</v>
      </c>
      <c r="GL20" s="25">
        <v>1</v>
      </c>
      <c r="GM20" s="25">
        <v>0</v>
      </c>
      <c r="GN20" s="27">
        <v>1</v>
      </c>
      <c r="GO20" s="27">
        <v>0</v>
      </c>
      <c r="GP20" s="25">
        <v>45</v>
      </c>
      <c r="GQ20" s="25">
        <v>0</v>
      </c>
      <c r="GR20" s="25">
        <v>45</v>
      </c>
      <c r="GS20" s="25">
        <v>0</v>
      </c>
      <c r="GT20" s="82">
        <f t="shared" si="158"/>
        <v>257</v>
      </c>
      <c r="GU20" s="22">
        <v>257</v>
      </c>
      <c r="GV20" s="22">
        <v>0</v>
      </c>
      <c r="GW20" s="22">
        <v>0</v>
      </c>
    </row>
    <row r="21" spans="1:205">
      <c r="A21" s="22">
        <v>5</v>
      </c>
      <c r="B21" s="22" t="s">
        <v>86</v>
      </c>
      <c r="C21" s="23" t="s">
        <v>248</v>
      </c>
      <c r="D21" s="24">
        <v>1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3">
        <v>1</v>
      </c>
      <c r="N21" s="25">
        <v>0</v>
      </c>
      <c r="O21" s="25">
        <v>0</v>
      </c>
      <c r="P21" s="25">
        <v>1</v>
      </c>
      <c r="Q21" s="23">
        <v>1</v>
      </c>
      <c r="R21" s="53">
        <f t="shared" si="133"/>
        <v>195</v>
      </c>
      <c r="S21" s="63">
        <f t="shared" si="134"/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63">
        <v>195</v>
      </c>
      <c r="AC21" s="63">
        <f t="shared" si="159"/>
        <v>0</v>
      </c>
      <c r="AD21" s="25">
        <v>0</v>
      </c>
      <c r="AE21" s="25">
        <v>0</v>
      </c>
      <c r="AF21" s="66">
        <v>0</v>
      </c>
      <c r="AG21" s="66">
        <v>0</v>
      </c>
      <c r="AH21" s="66">
        <v>0</v>
      </c>
      <c r="AI21" s="63">
        <f t="shared" si="160"/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53">
        <f t="shared" si="135"/>
        <v>153</v>
      </c>
      <c r="AP21" s="63">
        <f t="shared" si="136"/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66">
        <v>153</v>
      </c>
      <c r="AZ21" s="63">
        <f t="shared" si="137"/>
        <v>0</v>
      </c>
      <c r="BA21" s="25">
        <v>0</v>
      </c>
      <c r="BB21" s="25">
        <v>0</v>
      </c>
      <c r="BC21" s="66">
        <v>0</v>
      </c>
      <c r="BD21" s="66">
        <v>0</v>
      </c>
      <c r="BE21" s="66">
        <f t="shared" si="138"/>
        <v>0</v>
      </c>
      <c r="BF21" s="25">
        <v>0</v>
      </c>
      <c r="BG21" s="25">
        <v>0</v>
      </c>
      <c r="BH21" s="53">
        <f t="shared" si="139"/>
        <v>0</v>
      </c>
      <c r="BI21" s="63">
        <f t="shared" si="140"/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66">
        <v>0</v>
      </c>
      <c r="BS21" s="63">
        <f t="shared" si="141"/>
        <v>0</v>
      </c>
      <c r="BT21" s="25">
        <v>0</v>
      </c>
      <c r="BU21" s="25">
        <v>0</v>
      </c>
      <c r="BV21" s="66">
        <v>0</v>
      </c>
      <c r="BW21" s="66">
        <v>0</v>
      </c>
      <c r="BX21" s="66">
        <v>0</v>
      </c>
      <c r="BY21" s="66">
        <f t="shared" si="142"/>
        <v>0</v>
      </c>
      <c r="BZ21" s="25">
        <v>0</v>
      </c>
      <c r="CA21" s="25">
        <v>0</v>
      </c>
      <c r="CB21" s="72">
        <v>4</v>
      </c>
      <c r="CC21" s="66">
        <f t="shared" si="143"/>
        <v>0</v>
      </c>
      <c r="CD21" s="24">
        <f t="shared" si="130"/>
        <v>0</v>
      </c>
      <c r="CE21" s="24">
        <f t="shared" si="130"/>
        <v>0</v>
      </c>
      <c r="CF21" s="24">
        <f t="shared" si="130"/>
        <v>0</v>
      </c>
      <c r="CG21" s="24">
        <f t="shared" si="130"/>
        <v>0</v>
      </c>
      <c r="CH21" s="24">
        <f t="shared" si="130"/>
        <v>0</v>
      </c>
      <c r="CI21" s="24">
        <f t="shared" si="130"/>
        <v>0</v>
      </c>
      <c r="CJ21" s="24">
        <f t="shared" si="130"/>
        <v>0</v>
      </c>
      <c r="CK21" s="24">
        <f t="shared" si="130"/>
        <v>0</v>
      </c>
      <c r="CL21" s="66">
        <v>4</v>
      </c>
      <c r="CM21" s="66">
        <f t="shared" si="144"/>
        <v>0</v>
      </c>
      <c r="CN21" s="25">
        <v>0</v>
      </c>
      <c r="CO21" s="25">
        <v>0</v>
      </c>
      <c r="CP21" s="66">
        <v>0</v>
      </c>
      <c r="CQ21" s="66">
        <v>0</v>
      </c>
      <c r="CR21" s="66">
        <v>0</v>
      </c>
      <c r="CS21" s="66">
        <v>0</v>
      </c>
      <c r="CT21" s="25">
        <v>0</v>
      </c>
      <c r="CU21" s="25">
        <v>0</v>
      </c>
      <c r="CV21" s="53">
        <f t="shared" si="146"/>
        <v>8</v>
      </c>
      <c r="CW21" s="63">
        <f t="shared" si="147"/>
        <v>0</v>
      </c>
      <c r="CX21" s="25">
        <v>0</v>
      </c>
      <c r="CY21" s="25">
        <v>0</v>
      </c>
      <c r="CZ21" s="25">
        <v>0</v>
      </c>
      <c r="DA21" s="25">
        <v>0</v>
      </c>
      <c r="DB21" s="25">
        <v>0</v>
      </c>
      <c r="DC21" s="25">
        <v>0</v>
      </c>
      <c r="DD21" s="25">
        <v>0</v>
      </c>
      <c r="DE21" s="25">
        <v>0</v>
      </c>
      <c r="DF21" s="66">
        <v>8</v>
      </c>
      <c r="DG21" s="63">
        <f t="shared" si="148"/>
        <v>0</v>
      </c>
      <c r="DH21" s="25">
        <v>0</v>
      </c>
      <c r="DI21" s="25">
        <v>0</v>
      </c>
      <c r="DJ21" s="66">
        <v>0</v>
      </c>
      <c r="DK21" s="66">
        <v>0</v>
      </c>
      <c r="DL21" s="66">
        <v>0</v>
      </c>
      <c r="DM21" s="66">
        <f>DN21+DO21</f>
        <v>0</v>
      </c>
      <c r="DN21" s="25">
        <v>0</v>
      </c>
      <c r="DO21" s="25">
        <v>0</v>
      </c>
      <c r="DP21" s="25">
        <v>0</v>
      </c>
      <c r="DQ21" s="25">
        <v>0</v>
      </c>
      <c r="DR21" s="25">
        <v>0</v>
      </c>
      <c r="DS21" s="74">
        <f t="shared" si="149"/>
        <v>6</v>
      </c>
      <c r="DT21" s="73">
        <f t="shared" si="150"/>
        <v>0</v>
      </c>
      <c r="DU21" s="24">
        <f t="shared" si="130"/>
        <v>0</v>
      </c>
      <c r="DV21" s="24">
        <f t="shared" si="130"/>
        <v>0</v>
      </c>
      <c r="DW21" s="24">
        <f t="shared" si="130"/>
        <v>0</v>
      </c>
      <c r="DX21" s="24">
        <f t="shared" si="130"/>
        <v>0</v>
      </c>
      <c r="DY21" s="24">
        <f t="shared" si="130"/>
        <v>0</v>
      </c>
      <c r="DZ21" s="24">
        <f t="shared" si="130"/>
        <v>0</v>
      </c>
      <c r="EA21" s="24">
        <f t="shared" si="130"/>
        <v>0</v>
      </c>
      <c r="EB21" s="24">
        <f t="shared" si="130"/>
        <v>0</v>
      </c>
      <c r="EC21" s="66">
        <v>6</v>
      </c>
      <c r="ED21" s="63">
        <f t="shared" si="151"/>
        <v>0</v>
      </c>
      <c r="EE21" s="25">
        <v>0</v>
      </c>
      <c r="EF21" s="25">
        <v>0</v>
      </c>
      <c r="EG21" s="66">
        <v>0</v>
      </c>
      <c r="EH21" s="66">
        <v>0</v>
      </c>
      <c r="EI21" s="66">
        <f t="shared" si="152"/>
        <v>0</v>
      </c>
      <c r="EJ21" s="25">
        <v>0</v>
      </c>
      <c r="EK21" s="25">
        <v>0</v>
      </c>
      <c r="EL21" s="53">
        <f t="shared" si="153"/>
        <v>195</v>
      </c>
      <c r="EM21" s="63">
        <f t="shared" si="154"/>
        <v>0</v>
      </c>
      <c r="EN21" s="25">
        <v>0</v>
      </c>
      <c r="EO21" s="25">
        <v>0</v>
      </c>
      <c r="EP21" s="25">
        <v>0</v>
      </c>
      <c r="EQ21" s="25">
        <v>0</v>
      </c>
      <c r="ER21" s="25">
        <v>0</v>
      </c>
      <c r="ES21" s="25">
        <v>0</v>
      </c>
      <c r="ET21" s="25">
        <v>0</v>
      </c>
      <c r="EU21" s="25">
        <v>0</v>
      </c>
      <c r="EV21" s="66">
        <v>195</v>
      </c>
      <c r="EW21" s="63">
        <f t="shared" si="155"/>
        <v>0</v>
      </c>
      <c r="EX21" s="25">
        <v>0</v>
      </c>
      <c r="EY21" s="25">
        <v>0</v>
      </c>
      <c r="EZ21" s="66">
        <v>0</v>
      </c>
      <c r="FA21" s="66">
        <v>0</v>
      </c>
      <c r="FB21" s="66">
        <v>0</v>
      </c>
      <c r="FC21" s="66">
        <f t="shared" si="156"/>
        <v>0</v>
      </c>
      <c r="FD21" s="25">
        <v>0</v>
      </c>
      <c r="FE21" s="25">
        <v>0</v>
      </c>
      <c r="FF21" s="80">
        <f t="shared" si="157"/>
        <v>195</v>
      </c>
      <c r="FG21" s="77">
        <f t="shared" si="157"/>
        <v>86</v>
      </c>
      <c r="FH21" s="77">
        <f t="shared" si="157"/>
        <v>4</v>
      </c>
      <c r="FI21" s="77">
        <f t="shared" si="157"/>
        <v>4</v>
      </c>
      <c r="FJ21" s="27">
        <v>0</v>
      </c>
      <c r="FK21" s="25">
        <v>0</v>
      </c>
      <c r="FL21" s="25">
        <v>0</v>
      </c>
      <c r="FM21" s="25">
        <v>0</v>
      </c>
      <c r="FN21" s="25">
        <v>0</v>
      </c>
      <c r="FO21" s="25">
        <v>0</v>
      </c>
      <c r="FP21" s="25">
        <v>0</v>
      </c>
      <c r="FQ21" s="25">
        <v>0</v>
      </c>
      <c r="FR21" s="25">
        <v>42</v>
      </c>
      <c r="FS21" s="27">
        <v>19</v>
      </c>
      <c r="FT21" s="25">
        <v>0</v>
      </c>
      <c r="FU21" s="25">
        <v>0</v>
      </c>
      <c r="FV21" s="27">
        <v>50</v>
      </c>
      <c r="FW21" s="25">
        <v>21</v>
      </c>
      <c r="FX21" s="28">
        <v>0</v>
      </c>
      <c r="FY21" s="28">
        <v>0</v>
      </c>
      <c r="FZ21" s="25">
        <v>51</v>
      </c>
      <c r="GA21" s="25">
        <v>19</v>
      </c>
      <c r="GB21" s="27">
        <v>0</v>
      </c>
      <c r="GC21" s="28">
        <v>0</v>
      </c>
      <c r="GD21" s="28">
        <v>27</v>
      </c>
      <c r="GE21" s="28">
        <v>15</v>
      </c>
      <c r="GF21" s="28">
        <v>0</v>
      </c>
      <c r="GG21" s="28">
        <v>0</v>
      </c>
      <c r="GH21" s="27">
        <v>23</v>
      </c>
      <c r="GI21" s="27">
        <v>10</v>
      </c>
      <c r="GJ21" s="27">
        <v>3</v>
      </c>
      <c r="GK21" s="28">
        <v>3</v>
      </c>
      <c r="GL21" s="25">
        <v>2</v>
      </c>
      <c r="GM21" s="25">
        <v>2</v>
      </c>
      <c r="GN21" s="27">
        <v>1</v>
      </c>
      <c r="GO21" s="27">
        <v>1</v>
      </c>
      <c r="GP21" s="25">
        <v>195</v>
      </c>
      <c r="GQ21" s="25">
        <v>0</v>
      </c>
      <c r="GR21" s="25">
        <v>153</v>
      </c>
      <c r="GS21" s="25">
        <v>0</v>
      </c>
      <c r="GT21" s="82">
        <f t="shared" si="158"/>
        <v>195</v>
      </c>
      <c r="GU21" s="22">
        <v>195</v>
      </c>
      <c r="GV21" s="22">
        <v>0</v>
      </c>
      <c r="GW21" s="22">
        <v>0</v>
      </c>
    </row>
    <row r="22" spans="1:205">
      <c r="A22" s="22">
        <v>6</v>
      </c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3"/>
      <c r="Q22" s="23"/>
      <c r="R22" s="53">
        <f t="shared" si="133"/>
        <v>0</v>
      </c>
      <c r="S22" s="63">
        <f t="shared" si="134"/>
        <v>0</v>
      </c>
      <c r="T22" s="25"/>
      <c r="U22" s="25"/>
      <c r="V22" s="25"/>
      <c r="W22" s="25"/>
      <c r="X22" s="25"/>
      <c r="Y22" s="25"/>
      <c r="Z22" s="25"/>
      <c r="AA22" s="25"/>
      <c r="AB22" s="63"/>
      <c r="AC22" s="63">
        <f t="shared" si="159"/>
        <v>0</v>
      </c>
      <c r="AD22" s="25"/>
      <c r="AE22" s="25"/>
      <c r="AF22" s="66"/>
      <c r="AG22" s="66"/>
      <c r="AH22" s="66"/>
      <c r="AI22" s="63">
        <f t="shared" si="160"/>
        <v>0</v>
      </c>
      <c r="AJ22" s="25"/>
      <c r="AK22" s="25"/>
      <c r="AL22" s="25"/>
      <c r="AM22" s="25"/>
      <c r="AN22" s="25"/>
      <c r="AO22" s="53">
        <f t="shared" si="135"/>
        <v>0</v>
      </c>
      <c r="AP22" s="63">
        <f t="shared" si="136"/>
        <v>0</v>
      </c>
      <c r="AZ22" s="63">
        <f t="shared" si="137"/>
        <v>0</v>
      </c>
      <c r="BE22" s="66">
        <f t="shared" si="138"/>
        <v>0</v>
      </c>
      <c r="BH22" s="53">
        <f t="shared" si="139"/>
        <v>0</v>
      </c>
      <c r="BI22" s="63">
        <f t="shared" si="140"/>
        <v>0</v>
      </c>
      <c r="BS22" s="63">
        <f t="shared" si="141"/>
        <v>0</v>
      </c>
      <c r="BY22" s="66">
        <f t="shared" si="142"/>
        <v>0</v>
      </c>
      <c r="CB22" s="72">
        <f t="shared" ref="CB22:CB81" si="161">CC22+CL22+CM22+CP22+CQ22+CR22+CS22</f>
        <v>0</v>
      </c>
      <c r="CC22" s="66">
        <f t="shared" si="143"/>
        <v>0</v>
      </c>
      <c r="CM22" s="66">
        <f t="shared" si="144"/>
        <v>0</v>
      </c>
      <c r="CS22" s="66">
        <f t="shared" si="145"/>
        <v>0</v>
      </c>
      <c r="CV22" s="53">
        <f t="shared" si="146"/>
        <v>0</v>
      </c>
      <c r="CW22" s="63">
        <f t="shared" si="147"/>
        <v>0</v>
      </c>
      <c r="DG22" s="63">
        <f t="shared" si="148"/>
        <v>0</v>
      </c>
      <c r="DM22" s="66">
        <f t="shared" ref="DM22:DM81" si="162">DN22+DO22</f>
        <v>0</v>
      </c>
      <c r="DS22" s="74">
        <f t="shared" si="149"/>
        <v>0</v>
      </c>
      <c r="DT22" s="73">
        <f t="shared" si="150"/>
        <v>0</v>
      </c>
      <c r="DU22" s="26"/>
      <c r="DX22" s="25"/>
      <c r="DY22" s="25"/>
      <c r="ED22" s="63">
        <f t="shared" si="151"/>
        <v>0</v>
      </c>
      <c r="EI22" s="66">
        <f t="shared" si="152"/>
        <v>0</v>
      </c>
      <c r="EK22" s="25"/>
      <c r="EL22" s="53">
        <f t="shared" si="153"/>
        <v>0</v>
      </c>
      <c r="EM22" s="63">
        <f t="shared" si="154"/>
        <v>0</v>
      </c>
      <c r="EW22" s="63">
        <f t="shared" si="155"/>
        <v>0</v>
      </c>
      <c r="FC22" s="66">
        <f t="shared" si="156"/>
        <v>0</v>
      </c>
      <c r="FF22" s="80">
        <f t="shared" si="157"/>
        <v>0</v>
      </c>
      <c r="FG22" s="77">
        <f t="shared" si="157"/>
        <v>0</v>
      </c>
      <c r="FH22" s="77">
        <f t="shared" si="157"/>
        <v>0</v>
      </c>
      <c r="FI22" s="77">
        <f t="shared" si="157"/>
        <v>0</v>
      </c>
      <c r="FJ22" s="27"/>
      <c r="FM22" s="25"/>
      <c r="FN22" s="25"/>
      <c r="FO22" s="25"/>
      <c r="FP22" s="25"/>
      <c r="FQ22" s="25"/>
      <c r="FR22" s="25"/>
      <c r="FS22" s="27"/>
      <c r="FV22" s="27"/>
      <c r="FX22" s="28"/>
      <c r="FY22" s="28"/>
      <c r="GB22" s="27"/>
      <c r="GC22" s="28"/>
      <c r="GD22" s="28"/>
      <c r="GE22" s="28"/>
      <c r="GF22" s="28"/>
      <c r="GG22" s="28"/>
      <c r="GH22" s="27"/>
      <c r="GI22" s="27"/>
      <c r="GJ22" s="27"/>
      <c r="GK22" s="28"/>
      <c r="GN22" s="27"/>
      <c r="GO22" s="27"/>
      <c r="GP22" s="25"/>
      <c r="GQ22" s="25"/>
      <c r="GR22" s="25"/>
      <c r="GS22" s="25"/>
      <c r="GT22" s="82">
        <f t="shared" si="158"/>
        <v>0</v>
      </c>
      <c r="GU22" s="22"/>
      <c r="GV22" s="22"/>
      <c r="GW22" s="22"/>
    </row>
    <row r="23" spans="1:205">
      <c r="A23" s="22">
        <v>7</v>
      </c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3"/>
      <c r="Q23" s="23"/>
      <c r="R23" s="53">
        <f t="shared" si="133"/>
        <v>0</v>
      </c>
      <c r="S23" s="63">
        <f t="shared" si="134"/>
        <v>0</v>
      </c>
      <c r="T23" s="25"/>
      <c r="U23" s="25"/>
      <c r="V23" s="25"/>
      <c r="W23" s="25"/>
      <c r="X23" s="25"/>
      <c r="Y23" s="25"/>
      <c r="Z23" s="25"/>
      <c r="AA23" s="25"/>
      <c r="AB23" s="63"/>
      <c r="AC23" s="63">
        <f t="shared" si="159"/>
        <v>0</v>
      </c>
      <c r="AD23" s="25"/>
      <c r="AE23" s="25"/>
      <c r="AF23" s="66"/>
      <c r="AG23" s="66"/>
      <c r="AH23" s="66"/>
      <c r="AI23" s="63">
        <f t="shared" si="160"/>
        <v>0</v>
      </c>
      <c r="AJ23" s="25"/>
      <c r="AK23" s="25"/>
      <c r="AL23" s="25"/>
      <c r="AM23" s="25"/>
      <c r="AN23" s="25"/>
      <c r="AO23" s="53">
        <f t="shared" si="135"/>
        <v>0</v>
      </c>
      <c r="AP23" s="63">
        <f t="shared" si="136"/>
        <v>0</v>
      </c>
      <c r="AZ23" s="63">
        <f t="shared" si="137"/>
        <v>0</v>
      </c>
      <c r="BE23" s="66">
        <f t="shared" si="138"/>
        <v>0</v>
      </c>
      <c r="BH23" s="53">
        <f t="shared" si="139"/>
        <v>0</v>
      </c>
      <c r="BI23" s="63">
        <f t="shared" si="140"/>
        <v>0</v>
      </c>
      <c r="BS23" s="63">
        <f t="shared" si="141"/>
        <v>0</v>
      </c>
      <c r="BY23" s="66">
        <f t="shared" si="142"/>
        <v>0</v>
      </c>
      <c r="CB23" s="72">
        <f t="shared" si="161"/>
        <v>0</v>
      </c>
      <c r="CC23" s="66">
        <f t="shared" si="143"/>
        <v>0</v>
      </c>
      <c r="CM23" s="66">
        <f t="shared" si="144"/>
        <v>0</v>
      </c>
      <c r="CS23" s="66">
        <f t="shared" si="145"/>
        <v>0</v>
      </c>
      <c r="CV23" s="53">
        <f t="shared" si="146"/>
        <v>0</v>
      </c>
      <c r="CW23" s="63">
        <f t="shared" si="147"/>
        <v>0</v>
      </c>
      <c r="DG23" s="63">
        <f t="shared" si="148"/>
        <v>0</v>
      </c>
      <c r="DM23" s="66">
        <f t="shared" si="162"/>
        <v>0</v>
      </c>
      <c r="DS23" s="74">
        <f t="shared" si="149"/>
        <v>0</v>
      </c>
      <c r="DT23" s="73">
        <f t="shared" si="150"/>
        <v>0</v>
      </c>
      <c r="DU23" s="26"/>
      <c r="DX23" s="25"/>
      <c r="DY23" s="25"/>
      <c r="ED23" s="63">
        <f t="shared" si="151"/>
        <v>0</v>
      </c>
      <c r="EI23" s="66">
        <f t="shared" si="152"/>
        <v>0</v>
      </c>
      <c r="EK23" s="25"/>
      <c r="EL23" s="53">
        <f t="shared" si="153"/>
        <v>0</v>
      </c>
      <c r="EM23" s="63">
        <f t="shared" si="154"/>
        <v>0</v>
      </c>
      <c r="EW23" s="63">
        <f t="shared" si="155"/>
        <v>0</v>
      </c>
      <c r="FC23" s="66">
        <f t="shared" si="156"/>
        <v>0</v>
      </c>
      <c r="FF23" s="80">
        <f t="shared" si="157"/>
        <v>0</v>
      </c>
      <c r="FG23" s="77">
        <f t="shared" si="157"/>
        <v>0</v>
      </c>
      <c r="FH23" s="77">
        <f t="shared" si="157"/>
        <v>0</v>
      </c>
      <c r="FI23" s="77">
        <f t="shared" si="157"/>
        <v>0</v>
      </c>
      <c r="FJ23" s="27"/>
      <c r="FM23" s="25"/>
      <c r="FN23" s="25"/>
      <c r="FO23" s="25"/>
      <c r="FP23" s="25"/>
      <c r="FQ23" s="25"/>
      <c r="FR23" s="25"/>
      <c r="FS23" s="27"/>
      <c r="FV23" s="27"/>
      <c r="FX23" s="28"/>
      <c r="FY23" s="28"/>
      <c r="GB23" s="27"/>
      <c r="GC23" s="28"/>
      <c r="GD23" s="28"/>
      <c r="GE23" s="28"/>
      <c r="GF23" s="28"/>
      <c r="GG23" s="28"/>
      <c r="GH23" s="27"/>
      <c r="GI23" s="27"/>
      <c r="GJ23" s="27"/>
      <c r="GK23" s="28"/>
      <c r="GN23" s="27"/>
      <c r="GO23" s="27"/>
      <c r="GP23" s="25"/>
      <c r="GQ23" s="25"/>
      <c r="GR23" s="25"/>
      <c r="GS23" s="25"/>
      <c r="GT23" s="82">
        <f t="shared" si="158"/>
        <v>0</v>
      </c>
      <c r="GU23" s="22"/>
      <c r="GV23" s="22"/>
      <c r="GW23" s="22"/>
    </row>
    <row r="24" spans="1:205">
      <c r="A24" s="22">
        <v>8</v>
      </c>
      <c r="B24" s="22"/>
      <c r="C24" s="29"/>
      <c r="D24" s="24"/>
      <c r="E24" s="24"/>
      <c r="F24" s="24"/>
      <c r="G24" s="24"/>
      <c r="H24" s="24"/>
      <c r="I24" s="24"/>
      <c r="J24" s="24"/>
      <c r="K24" s="24"/>
      <c r="L24" s="24"/>
      <c r="M24" s="23"/>
      <c r="Q24" s="23"/>
      <c r="R24" s="53">
        <f t="shared" si="133"/>
        <v>0</v>
      </c>
      <c r="S24" s="63">
        <f t="shared" si="134"/>
        <v>0</v>
      </c>
      <c r="T24" s="25"/>
      <c r="U24" s="25"/>
      <c r="V24" s="25"/>
      <c r="W24" s="25"/>
      <c r="X24" s="25"/>
      <c r="Y24" s="25"/>
      <c r="Z24" s="25"/>
      <c r="AA24" s="25"/>
      <c r="AB24" s="63"/>
      <c r="AC24" s="63">
        <f t="shared" si="159"/>
        <v>0</v>
      </c>
      <c r="AD24" s="25"/>
      <c r="AE24" s="25"/>
      <c r="AF24" s="66"/>
      <c r="AG24" s="66"/>
      <c r="AH24" s="66"/>
      <c r="AI24" s="63">
        <f t="shared" si="160"/>
        <v>0</v>
      </c>
      <c r="AJ24" s="25"/>
      <c r="AK24" s="25"/>
      <c r="AL24" s="25"/>
      <c r="AM24" s="25"/>
      <c r="AN24" s="25"/>
      <c r="AO24" s="53">
        <f t="shared" si="135"/>
        <v>0</v>
      </c>
      <c r="AP24" s="63">
        <f t="shared" si="136"/>
        <v>0</v>
      </c>
      <c r="AZ24" s="63">
        <f t="shared" si="137"/>
        <v>0</v>
      </c>
      <c r="BE24" s="66">
        <f t="shared" si="138"/>
        <v>0</v>
      </c>
      <c r="BH24" s="53">
        <f t="shared" si="139"/>
        <v>0</v>
      </c>
      <c r="BI24" s="63">
        <f t="shared" si="140"/>
        <v>0</v>
      </c>
      <c r="BS24" s="63">
        <f t="shared" si="141"/>
        <v>0</v>
      </c>
      <c r="BY24" s="66">
        <f t="shared" si="142"/>
        <v>0</v>
      </c>
      <c r="CB24" s="72">
        <f t="shared" si="161"/>
        <v>0</v>
      </c>
      <c r="CC24" s="66">
        <f t="shared" si="143"/>
        <v>0</v>
      </c>
      <c r="CM24" s="66">
        <f t="shared" si="144"/>
        <v>0</v>
      </c>
      <c r="CS24" s="66">
        <f t="shared" si="145"/>
        <v>0</v>
      </c>
      <c r="CV24" s="53">
        <f t="shared" si="146"/>
        <v>0</v>
      </c>
      <c r="CW24" s="63">
        <f t="shared" si="147"/>
        <v>0</v>
      </c>
      <c r="DG24" s="63">
        <f t="shared" si="148"/>
        <v>0</v>
      </c>
      <c r="DM24" s="66">
        <f t="shared" si="162"/>
        <v>0</v>
      </c>
      <c r="DS24" s="74">
        <f t="shared" si="149"/>
        <v>0</v>
      </c>
      <c r="DT24" s="73">
        <f t="shared" si="150"/>
        <v>0</v>
      </c>
      <c r="DU24" s="26"/>
      <c r="DX24" s="25"/>
      <c r="DY24" s="25"/>
      <c r="ED24" s="63">
        <f t="shared" si="151"/>
        <v>0</v>
      </c>
      <c r="EI24" s="66">
        <f t="shared" si="152"/>
        <v>0</v>
      </c>
      <c r="EK24" s="25"/>
      <c r="EL24" s="53">
        <f t="shared" si="153"/>
        <v>0</v>
      </c>
      <c r="EM24" s="63">
        <f t="shared" si="154"/>
        <v>0</v>
      </c>
      <c r="EW24" s="63">
        <f t="shared" si="155"/>
        <v>0</v>
      </c>
      <c r="FC24" s="66">
        <f t="shared" si="156"/>
        <v>0</v>
      </c>
      <c r="FF24" s="80">
        <f t="shared" si="157"/>
        <v>0</v>
      </c>
      <c r="FG24" s="77">
        <f t="shared" si="157"/>
        <v>0</v>
      </c>
      <c r="FH24" s="77">
        <f t="shared" si="157"/>
        <v>0</v>
      </c>
      <c r="FI24" s="77">
        <f t="shared" si="157"/>
        <v>0</v>
      </c>
      <c r="FJ24" s="27"/>
      <c r="FM24" s="25"/>
      <c r="FN24" s="25"/>
      <c r="FO24" s="25"/>
      <c r="FP24" s="25"/>
      <c r="FQ24" s="25"/>
      <c r="FR24" s="25"/>
      <c r="FS24" s="27"/>
      <c r="FV24" s="27"/>
      <c r="FX24" s="28"/>
      <c r="FY24" s="28"/>
      <c r="GB24" s="27"/>
      <c r="GC24" s="28"/>
      <c r="GD24" s="28"/>
      <c r="GE24" s="28"/>
      <c r="GF24" s="28"/>
      <c r="GG24" s="28"/>
      <c r="GH24" s="27"/>
      <c r="GI24" s="27"/>
      <c r="GJ24" s="27"/>
      <c r="GK24" s="28"/>
      <c r="GN24" s="27"/>
      <c r="GO24" s="27"/>
      <c r="GP24" s="25"/>
      <c r="GQ24" s="25"/>
      <c r="GR24" s="25"/>
      <c r="GS24" s="25"/>
      <c r="GT24" s="82">
        <f t="shared" si="158"/>
        <v>0</v>
      </c>
      <c r="GU24" s="22"/>
      <c r="GV24" s="22"/>
      <c r="GW24" s="22"/>
    </row>
    <row r="25" spans="1:205">
      <c r="A25" s="22">
        <v>9</v>
      </c>
      <c r="B25" s="22"/>
      <c r="C25" s="29"/>
      <c r="D25" s="24"/>
      <c r="E25" s="24"/>
      <c r="F25" s="24"/>
      <c r="G25" s="24"/>
      <c r="H25" s="24"/>
      <c r="I25" s="24"/>
      <c r="J25" s="24"/>
      <c r="K25" s="24"/>
      <c r="L25" s="24"/>
      <c r="M25" s="23"/>
      <c r="Q25" s="23"/>
      <c r="R25" s="53">
        <f t="shared" si="133"/>
        <v>0</v>
      </c>
      <c r="S25" s="63">
        <f t="shared" si="134"/>
        <v>0</v>
      </c>
      <c r="T25" s="25"/>
      <c r="U25" s="25"/>
      <c r="V25" s="25"/>
      <c r="W25" s="25"/>
      <c r="X25" s="25"/>
      <c r="Y25" s="25"/>
      <c r="Z25" s="25"/>
      <c r="AA25" s="25"/>
      <c r="AB25" s="63"/>
      <c r="AC25" s="63">
        <f t="shared" si="159"/>
        <v>0</v>
      </c>
      <c r="AD25" s="25"/>
      <c r="AE25" s="25"/>
      <c r="AF25" s="66"/>
      <c r="AG25" s="66"/>
      <c r="AH25" s="66"/>
      <c r="AI25" s="63">
        <f t="shared" si="160"/>
        <v>0</v>
      </c>
      <c r="AJ25" s="25"/>
      <c r="AK25" s="25"/>
      <c r="AL25" s="25"/>
      <c r="AM25" s="25"/>
      <c r="AN25" s="25"/>
      <c r="AO25" s="53">
        <f t="shared" si="135"/>
        <v>0</v>
      </c>
      <c r="AP25" s="63">
        <f t="shared" si="136"/>
        <v>0</v>
      </c>
      <c r="AZ25" s="63">
        <f t="shared" si="137"/>
        <v>0</v>
      </c>
      <c r="BE25" s="66">
        <f t="shared" si="138"/>
        <v>0</v>
      </c>
      <c r="BH25" s="53">
        <f t="shared" si="139"/>
        <v>0</v>
      </c>
      <c r="BI25" s="63">
        <f t="shared" si="140"/>
        <v>0</v>
      </c>
      <c r="BS25" s="63">
        <f t="shared" si="141"/>
        <v>0</v>
      </c>
      <c r="BY25" s="66">
        <f t="shared" si="142"/>
        <v>0</v>
      </c>
      <c r="CB25" s="72">
        <f t="shared" si="161"/>
        <v>0</v>
      </c>
      <c r="CC25" s="66">
        <f t="shared" si="143"/>
        <v>0</v>
      </c>
      <c r="CM25" s="66">
        <f t="shared" si="144"/>
        <v>0</v>
      </c>
      <c r="CS25" s="66">
        <f t="shared" si="145"/>
        <v>0</v>
      </c>
      <c r="CV25" s="53">
        <f t="shared" si="146"/>
        <v>0</v>
      </c>
      <c r="CW25" s="63">
        <f t="shared" si="147"/>
        <v>0</v>
      </c>
      <c r="DG25" s="63">
        <f t="shared" si="148"/>
        <v>0</v>
      </c>
      <c r="DM25" s="66">
        <f t="shared" si="162"/>
        <v>0</v>
      </c>
      <c r="DS25" s="74">
        <f t="shared" si="149"/>
        <v>0</v>
      </c>
      <c r="DT25" s="73">
        <f t="shared" si="150"/>
        <v>0</v>
      </c>
      <c r="DU25" s="26"/>
      <c r="DX25" s="25"/>
      <c r="DY25" s="25"/>
      <c r="ED25" s="63">
        <f t="shared" si="151"/>
        <v>0</v>
      </c>
      <c r="EI25" s="66">
        <f t="shared" si="152"/>
        <v>0</v>
      </c>
      <c r="EK25" s="25"/>
      <c r="EL25" s="53">
        <f t="shared" si="153"/>
        <v>0</v>
      </c>
      <c r="EM25" s="63">
        <f t="shared" si="154"/>
        <v>0</v>
      </c>
      <c r="EW25" s="63">
        <f t="shared" si="155"/>
        <v>0</v>
      </c>
      <c r="FC25" s="66">
        <f t="shared" si="156"/>
        <v>0</v>
      </c>
      <c r="FF25" s="80">
        <f t="shared" si="157"/>
        <v>0</v>
      </c>
      <c r="FG25" s="77">
        <f t="shared" si="157"/>
        <v>0</v>
      </c>
      <c r="FH25" s="77">
        <f t="shared" si="157"/>
        <v>0</v>
      </c>
      <c r="FI25" s="77">
        <f t="shared" si="157"/>
        <v>0</v>
      </c>
      <c r="FJ25" s="27"/>
      <c r="FM25" s="25"/>
      <c r="FN25" s="25"/>
      <c r="FO25" s="25"/>
      <c r="FP25" s="25"/>
      <c r="FQ25" s="25"/>
      <c r="FR25" s="25"/>
      <c r="FS25" s="27"/>
      <c r="FV25" s="27"/>
      <c r="FX25" s="28"/>
      <c r="FY25" s="28"/>
      <c r="GB25" s="27"/>
      <c r="GC25" s="28"/>
      <c r="GD25" s="28"/>
      <c r="GE25" s="28"/>
      <c r="GF25" s="28"/>
      <c r="GG25" s="28"/>
      <c r="GH25" s="27"/>
      <c r="GI25" s="27"/>
      <c r="GJ25" s="27"/>
      <c r="GK25" s="28"/>
      <c r="GN25" s="27"/>
      <c r="GO25" s="27"/>
      <c r="GP25" s="25"/>
      <c r="GQ25" s="25"/>
      <c r="GR25" s="25"/>
      <c r="GS25" s="25"/>
      <c r="GT25" s="82">
        <f t="shared" si="158"/>
        <v>0</v>
      </c>
      <c r="GU25" s="22"/>
      <c r="GV25" s="22"/>
      <c r="GW25" s="22"/>
    </row>
    <row r="26" spans="1:205">
      <c r="A26" s="22">
        <v>10</v>
      </c>
      <c r="B26" s="22"/>
      <c r="C26" s="29"/>
      <c r="D26" s="24"/>
      <c r="E26" s="24"/>
      <c r="F26" s="24"/>
      <c r="G26" s="24"/>
      <c r="H26" s="24"/>
      <c r="I26" s="24"/>
      <c r="J26" s="24"/>
      <c r="K26" s="24"/>
      <c r="L26" s="24"/>
      <c r="M26" s="23"/>
      <c r="Q26" s="23"/>
      <c r="R26" s="53">
        <f t="shared" si="133"/>
        <v>0</v>
      </c>
      <c r="S26" s="63">
        <f t="shared" si="134"/>
        <v>0</v>
      </c>
      <c r="T26" s="25"/>
      <c r="U26" s="25"/>
      <c r="V26" s="25"/>
      <c r="W26" s="25"/>
      <c r="X26" s="25"/>
      <c r="Y26" s="25"/>
      <c r="Z26" s="25"/>
      <c r="AA26" s="25"/>
      <c r="AB26" s="63"/>
      <c r="AC26" s="63">
        <f t="shared" si="159"/>
        <v>0</v>
      </c>
      <c r="AD26" s="25"/>
      <c r="AE26" s="25"/>
      <c r="AF26" s="66"/>
      <c r="AG26" s="66"/>
      <c r="AH26" s="66"/>
      <c r="AI26" s="63">
        <f t="shared" si="160"/>
        <v>0</v>
      </c>
      <c r="AJ26" s="25"/>
      <c r="AK26" s="25"/>
      <c r="AL26" s="25"/>
      <c r="AM26" s="25"/>
      <c r="AN26" s="25"/>
      <c r="AO26" s="53">
        <f t="shared" si="135"/>
        <v>0</v>
      </c>
      <c r="AP26" s="63">
        <f t="shared" si="136"/>
        <v>0</v>
      </c>
      <c r="AZ26" s="63">
        <f t="shared" si="137"/>
        <v>0</v>
      </c>
      <c r="BE26" s="66">
        <f t="shared" si="138"/>
        <v>0</v>
      </c>
      <c r="BH26" s="53">
        <f t="shared" si="139"/>
        <v>0</v>
      </c>
      <c r="BI26" s="63">
        <f t="shared" si="140"/>
        <v>0</v>
      </c>
      <c r="BS26" s="63">
        <f t="shared" si="141"/>
        <v>0</v>
      </c>
      <c r="BY26" s="66">
        <f t="shared" si="142"/>
        <v>0</v>
      </c>
      <c r="CB26" s="72">
        <f t="shared" si="161"/>
        <v>0</v>
      </c>
      <c r="CC26" s="66">
        <f t="shared" si="143"/>
        <v>0</v>
      </c>
      <c r="CM26" s="66">
        <f t="shared" si="144"/>
        <v>0</v>
      </c>
      <c r="CS26" s="66">
        <f t="shared" si="145"/>
        <v>0</v>
      </c>
      <c r="CV26" s="53">
        <f t="shared" si="146"/>
        <v>0</v>
      </c>
      <c r="CW26" s="63">
        <f t="shared" si="147"/>
        <v>0</v>
      </c>
      <c r="DG26" s="63">
        <f t="shared" si="148"/>
        <v>0</v>
      </c>
      <c r="DM26" s="66">
        <f t="shared" si="162"/>
        <v>0</v>
      </c>
      <c r="DS26" s="74">
        <f t="shared" si="149"/>
        <v>0</v>
      </c>
      <c r="DT26" s="73">
        <f t="shared" si="150"/>
        <v>0</v>
      </c>
      <c r="DU26" s="26"/>
      <c r="DX26" s="25"/>
      <c r="DY26" s="25"/>
      <c r="ED26" s="63">
        <f t="shared" si="151"/>
        <v>0</v>
      </c>
      <c r="EI26" s="66">
        <f t="shared" si="152"/>
        <v>0</v>
      </c>
      <c r="EK26" s="25"/>
      <c r="EL26" s="53">
        <f t="shared" si="153"/>
        <v>0</v>
      </c>
      <c r="EM26" s="63">
        <f t="shared" si="154"/>
        <v>0</v>
      </c>
      <c r="EW26" s="63">
        <f t="shared" si="155"/>
        <v>0</v>
      </c>
      <c r="FC26" s="66">
        <f t="shared" si="156"/>
        <v>0</v>
      </c>
      <c r="FF26" s="80">
        <f t="shared" si="157"/>
        <v>0</v>
      </c>
      <c r="FG26" s="77">
        <f t="shared" si="157"/>
        <v>0</v>
      </c>
      <c r="FH26" s="77">
        <f t="shared" si="157"/>
        <v>0</v>
      </c>
      <c r="FI26" s="77">
        <f t="shared" si="157"/>
        <v>0</v>
      </c>
      <c r="FJ26" s="27"/>
      <c r="FM26" s="25"/>
      <c r="FN26" s="25"/>
      <c r="FO26" s="25"/>
      <c r="FP26" s="25"/>
      <c r="FQ26" s="25"/>
      <c r="FR26" s="25"/>
      <c r="FS26" s="27"/>
      <c r="FV26" s="27"/>
      <c r="FX26" s="28"/>
      <c r="FY26" s="28"/>
      <c r="GB26" s="27"/>
      <c r="GC26" s="28"/>
      <c r="GD26" s="28"/>
      <c r="GE26" s="28"/>
      <c r="GF26" s="28"/>
      <c r="GG26" s="28"/>
      <c r="GH26" s="27"/>
      <c r="GI26" s="27"/>
      <c r="GJ26" s="27"/>
      <c r="GK26" s="28"/>
      <c r="GN26" s="27"/>
      <c r="GO26" s="27"/>
      <c r="GP26" s="25"/>
      <c r="GQ26" s="25"/>
      <c r="GR26" s="25"/>
      <c r="GS26" s="25"/>
      <c r="GT26" s="82">
        <f t="shared" si="158"/>
        <v>0</v>
      </c>
      <c r="GU26" s="22"/>
      <c r="GV26" s="22"/>
      <c r="GW26" s="22"/>
    </row>
    <row r="27" spans="1:205">
      <c r="A27" s="22">
        <v>11</v>
      </c>
      <c r="B27" s="22"/>
      <c r="C27" s="29"/>
      <c r="D27" s="24"/>
      <c r="E27" s="24"/>
      <c r="F27" s="24"/>
      <c r="G27" s="24"/>
      <c r="H27" s="24"/>
      <c r="I27" s="24"/>
      <c r="J27" s="24"/>
      <c r="K27" s="24"/>
      <c r="L27" s="24"/>
      <c r="M27" s="23"/>
      <c r="Q27" s="23"/>
      <c r="R27" s="53">
        <f t="shared" si="133"/>
        <v>0</v>
      </c>
      <c r="S27" s="63">
        <f t="shared" si="134"/>
        <v>0</v>
      </c>
      <c r="T27" s="25"/>
      <c r="U27" s="25"/>
      <c r="V27" s="25"/>
      <c r="W27" s="25"/>
      <c r="X27" s="25"/>
      <c r="Y27" s="25"/>
      <c r="Z27" s="25"/>
      <c r="AA27" s="25"/>
      <c r="AB27" s="63"/>
      <c r="AC27" s="63">
        <f t="shared" si="159"/>
        <v>0</v>
      </c>
      <c r="AD27" s="25"/>
      <c r="AE27" s="25"/>
      <c r="AF27" s="66"/>
      <c r="AG27" s="66"/>
      <c r="AH27" s="66"/>
      <c r="AI27" s="63">
        <f t="shared" si="160"/>
        <v>0</v>
      </c>
      <c r="AJ27" s="25"/>
      <c r="AK27" s="25"/>
      <c r="AL27" s="25"/>
      <c r="AM27" s="25"/>
      <c r="AN27" s="25"/>
      <c r="AO27" s="53">
        <f t="shared" si="135"/>
        <v>0</v>
      </c>
      <c r="AP27" s="63">
        <f t="shared" si="136"/>
        <v>0</v>
      </c>
      <c r="AZ27" s="63">
        <f t="shared" si="137"/>
        <v>0</v>
      </c>
      <c r="BE27" s="66">
        <f t="shared" si="138"/>
        <v>0</v>
      </c>
      <c r="BH27" s="53">
        <f t="shared" si="139"/>
        <v>0</v>
      </c>
      <c r="BI27" s="63">
        <f t="shared" si="140"/>
        <v>0</v>
      </c>
      <c r="BS27" s="63">
        <f t="shared" si="141"/>
        <v>0</v>
      </c>
      <c r="BY27" s="66">
        <f t="shared" si="142"/>
        <v>0</v>
      </c>
      <c r="CB27" s="72">
        <f t="shared" si="161"/>
        <v>0</v>
      </c>
      <c r="CC27" s="66">
        <f t="shared" si="143"/>
        <v>0</v>
      </c>
      <c r="CM27" s="66">
        <f t="shared" si="144"/>
        <v>0</v>
      </c>
      <c r="CS27" s="66">
        <f t="shared" si="145"/>
        <v>0</v>
      </c>
      <c r="CV27" s="53">
        <f t="shared" si="146"/>
        <v>0</v>
      </c>
      <c r="CW27" s="63">
        <f t="shared" si="147"/>
        <v>0</v>
      </c>
      <c r="DG27" s="63">
        <f t="shared" si="148"/>
        <v>0</v>
      </c>
      <c r="DM27" s="66">
        <f t="shared" si="162"/>
        <v>0</v>
      </c>
      <c r="DS27" s="74">
        <f t="shared" si="149"/>
        <v>0</v>
      </c>
      <c r="DT27" s="73">
        <f t="shared" si="150"/>
        <v>0</v>
      </c>
      <c r="DU27" s="26"/>
      <c r="DX27" s="25"/>
      <c r="DY27" s="25"/>
      <c r="ED27" s="63">
        <f t="shared" si="151"/>
        <v>0</v>
      </c>
      <c r="EI27" s="66">
        <f t="shared" si="152"/>
        <v>0</v>
      </c>
      <c r="EK27" s="25"/>
      <c r="EL27" s="53">
        <f t="shared" si="153"/>
        <v>0</v>
      </c>
      <c r="EM27" s="63">
        <f t="shared" si="154"/>
        <v>0</v>
      </c>
      <c r="EW27" s="63">
        <f t="shared" si="155"/>
        <v>0</v>
      </c>
      <c r="FC27" s="66">
        <f t="shared" si="156"/>
        <v>0</v>
      </c>
      <c r="FF27" s="80">
        <f t="shared" si="157"/>
        <v>0</v>
      </c>
      <c r="FG27" s="77">
        <f t="shared" si="157"/>
        <v>0</v>
      </c>
      <c r="FH27" s="77">
        <f t="shared" si="157"/>
        <v>0</v>
      </c>
      <c r="FI27" s="77">
        <f t="shared" si="157"/>
        <v>0</v>
      </c>
      <c r="FJ27" s="27"/>
      <c r="FM27" s="25"/>
      <c r="FN27" s="25"/>
      <c r="FO27" s="25"/>
      <c r="FP27" s="25"/>
      <c r="FQ27" s="25"/>
      <c r="FR27" s="25"/>
      <c r="FS27" s="27"/>
      <c r="FV27" s="27"/>
      <c r="FX27" s="28"/>
      <c r="FY27" s="28"/>
      <c r="GB27" s="27"/>
      <c r="GC27" s="28"/>
      <c r="GD27" s="28"/>
      <c r="GE27" s="28"/>
      <c r="GF27" s="28"/>
      <c r="GG27" s="28"/>
      <c r="GH27" s="27"/>
      <c r="GI27" s="27"/>
      <c r="GJ27" s="27"/>
      <c r="GK27" s="28"/>
      <c r="GN27" s="27"/>
      <c r="GO27" s="27"/>
      <c r="GP27" s="25"/>
      <c r="GQ27" s="25"/>
      <c r="GR27" s="25"/>
      <c r="GS27" s="25"/>
      <c r="GT27" s="82">
        <f t="shared" si="158"/>
        <v>0</v>
      </c>
      <c r="GU27" s="22"/>
      <c r="GV27" s="22"/>
      <c r="GW27" s="22"/>
    </row>
    <row r="28" spans="1:205">
      <c r="A28" s="22">
        <v>12</v>
      </c>
      <c r="B28" s="22"/>
      <c r="C28" s="29"/>
      <c r="D28" s="24"/>
      <c r="E28" s="24"/>
      <c r="F28" s="24"/>
      <c r="G28" s="24"/>
      <c r="H28" s="24"/>
      <c r="I28" s="24"/>
      <c r="J28" s="24"/>
      <c r="K28" s="24"/>
      <c r="L28" s="24"/>
      <c r="M28" s="23"/>
      <c r="Q28" s="23"/>
      <c r="R28" s="53">
        <f t="shared" si="133"/>
        <v>0</v>
      </c>
      <c r="S28" s="63">
        <f t="shared" si="134"/>
        <v>0</v>
      </c>
      <c r="T28" s="25"/>
      <c r="U28" s="25"/>
      <c r="V28" s="25"/>
      <c r="W28" s="25"/>
      <c r="X28" s="25"/>
      <c r="Y28" s="25"/>
      <c r="Z28" s="25"/>
      <c r="AA28" s="25"/>
      <c r="AB28" s="63"/>
      <c r="AC28" s="63">
        <f t="shared" si="159"/>
        <v>0</v>
      </c>
      <c r="AD28" s="25"/>
      <c r="AE28" s="25"/>
      <c r="AF28" s="66"/>
      <c r="AG28" s="66"/>
      <c r="AH28" s="66"/>
      <c r="AI28" s="63">
        <f t="shared" si="160"/>
        <v>0</v>
      </c>
      <c r="AJ28" s="25"/>
      <c r="AK28" s="25"/>
      <c r="AL28" s="25"/>
      <c r="AM28" s="25"/>
      <c r="AN28" s="25"/>
      <c r="AO28" s="53">
        <f t="shared" si="135"/>
        <v>0</v>
      </c>
      <c r="AP28" s="63">
        <f t="shared" si="136"/>
        <v>0</v>
      </c>
      <c r="AZ28" s="63">
        <f t="shared" si="137"/>
        <v>0</v>
      </c>
      <c r="BE28" s="66">
        <f t="shared" si="138"/>
        <v>0</v>
      </c>
      <c r="BH28" s="53">
        <f t="shared" si="139"/>
        <v>0</v>
      </c>
      <c r="BI28" s="63">
        <f t="shared" si="140"/>
        <v>0</v>
      </c>
      <c r="BS28" s="63">
        <f t="shared" si="141"/>
        <v>0</v>
      </c>
      <c r="BY28" s="66">
        <f t="shared" si="142"/>
        <v>0</v>
      </c>
      <c r="CB28" s="72">
        <f t="shared" si="161"/>
        <v>0</v>
      </c>
      <c r="CC28" s="66">
        <f t="shared" si="143"/>
        <v>0</v>
      </c>
      <c r="CM28" s="66">
        <f t="shared" si="144"/>
        <v>0</v>
      </c>
      <c r="CS28" s="66">
        <f t="shared" si="145"/>
        <v>0</v>
      </c>
      <c r="CV28" s="53">
        <f t="shared" si="146"/>
        <v>0</v>
      </c>
      <c r="CW28" s="63">
        <f t="shared" si="147"/>
        <v>0</v>
      </c>
      <c r="DG28" s="63">
        <f t="shared" si="148"/>
        <v>0</v>
      </c>
      <c r="DM28" s="66">
        <f t="shared" si="162"/>
        <v>0</v>
      </c>
      <c r="DS28" s="74">
        <f t="shared" si="149"/>
        <v>0</v>
      </c>
      <c r="DT28" s="73">
        <f t="shared" si="150"/>
        <v>0</v>
      </c>
      <c r="DU28" s="26"/>
      <c r="DX28" s="25"/>
      <c r="DY28" s="25"/>
      <c r="ED28" s="63">
        <f t="shared" si="151"/>
        <v>0</v>
      </c>
      <c r="EI28" s="66">
        <f t="shared" si="152"/>
        <v>0</v>
      </c>
      <c r="EK28" s="25"/>
      <c r="EL28" s="53">
        <f t="shared" si="153"/>
        <v>0</v>
      </c>
      <c r="EM28" s="63">
        <f t="shared" si="154"/>
        <v>0</v>
      </c>
      <c r="EW28" s="63">
        <f t="shared" si="155"/>
        <v>0</v>
      </c>
      <c r="FC28" s="66">
        <f t="shared" si="156"/>
        <v>0</v>
      </c>
      <c r="FF28" s="80">
        <f t="shared" si="157"/>
        <v>0</v>
      </c>
      <c r="FG28" s="77">
        <f t="shared" si="157"/>
        <v>0</v>
      </c>
      <c r="FH28" s="77">
        <f t="shared" si="157"/>
        <v>0</v>
      </c>
      <c r="FI28" s="77">
        <f t="shared" si="157"/>
        <v>0</v>
      </c>
      <c r="FJ28" s="27"/>
      <c r="FM28" s="25"/>
      <c r="FN28" s="25"/>
      <c r="FO28" s="25"/>
      <c r="FP28" s="25"/>
      <c r="FQ28" s="25"/>
      <c r="FR28" s="25"/>
      <c r="FS28" s="27"/>
      <c r="FV28" s="27"/>
      <c r="FX28" s="28"/>
      <c r="FY28" s="28"/>
      <c r="GB28" s="27"/>
      <c r="GC28" s="28"/>
      <c r="GD28" s="28"/>
      <c r="GE28" s="28"/>
      <c r="GF28" s="28"/>
      <c r="GG28" s="28"/>
      <c r="GH28" s="27"/>
      <c r="GI28" s="27"/>
      <c r="GJ28" s="27"/>
      <c r="GK28" s="28"/>
      <c r="GN28" s="27"/>
      <c r="GO28" s="27"/>
      <c r="GP28" s="25"/>
      <c r="GQ28" s="25"/>
      <c r="GR28" s="25"/>
      <c r="GS28" s="25"/>
      <c r="GT28" s="82">
        <f t="shared" si="158"/>
        <v>0</v>
      </c>
      <c r="GU28" s="22"/>
      <c r="GV28" s="22"/>
      <c r="GW28" s="22"/>
    </row>
    <row r="29" spans="1:205">
      <c r="A29" s="22">
        <v>13</v>
      </c>
      <c r="B29" s="22"/>
      <c r="C29" s="29"/>
      <c r="D29" s="24"/>
      <c r="E29" s="24"/>
      <c r="F29" s="24"/>
      <c r="G29" s="24"/>
      <c r="H29" s="24"/>
      <c r="I29" s="24"/>
      <c r="J29" s="24"/>
      <c r="K29" s="24"/>
      <c r="L29" s="24"/>
      <c r="M29" s="23"/>
      <c r="Q29" s="23"/>
      <c r="R29" s="53">
        <f t="shared" si="133"/>
        <v>0</v>
      </c>
      <c r="S29" s="63">
        <f t="shared" si="134"/>
        <v>0</v>
      </c>
      <c r="T29" s="25"/>
      <c r="U29" s="25"/>
      <c r="V29" s="25"/>
      <c r="W29" s="25"/>
      <c r="X29" s="25"/>
      <c r="Y29" s="25"/>
      <c r="Z29" s="25"/>
      <c r="AA29" s="25"/>
      <c r="AB29" s="63"/>
      <c r="AC29" s="63">
        <f t="shared" si="159"/>
        <v>0</v>
      </c>
      <c r="AD29" s="25"/>
      <c r="AE29" s="25"/>
      <c r="AF29" s="66"/>
      <c r="AG29" s="66"/>
      <c r="AH29" s="66"/>
      <c r="AI29" s="63">
        <f t="shared" si="160"/>
        <v>0</v>
      </c>
      <c r="AJ29" s="25"/>
      <c r="AK29" s="25"/>
      <c r="AL29" s="25"/>
      <c r="AM29" s="25"/>
      <c r="AN29" s="25"/>
      <c r="AO29" s="53">
        <f t="shared" si="135"/>
        <v>0</v>
      </c>
      <c r="AP29" s="63">
        <f t="shared" si="136"/>
        <v>0</v>
      </c>
      <c r="AZ29" s="63">
        <f t="shared" si="137"/>
        <v>0</v>
      </c>
      <c r="BE29" s="66">
        <f t="shared" si="138"/>
        <v>0</v>
      </c>
      <c r="BH29" s="53">
        <f t="shared" si="139"/>
        <v>0</v>
      </c>
      <c r="BI29" s="63">
        <f t="shared" si="140"/>
        <v>0</v>
      </c>
      <c r="BS29" s="63">
        <f t="shared" si="141"/>
        <v>0</v>
      </c>
      <c r="BY29" s="66">
        <f t="shared" si="142"/>
        <v>0</v>
      </c>
      <c r="CB29" s="72">
        <f t="shared" si="161"/>
        <v>0</v>
      </c>
      <c r="CC29" s="66">
        <f t="shared" si="143"/>
        <v>0</v>
      </c>
      <c r="CM29" s="66">
        <f t="shared" si="144"/>
        <v>0</v>
      </c>
      <c r="CS29" s="66">
        <f t="shared" si="145"/>
        <v>0</v>
      </c>
      <c r="CV29" s="53">
        <f t="shared" si="146"/>
        <v>0</v>
      </c>
      <c r="CW29" s="63">
        <f t="shared" si="147"/>
        <v>0</v>
      </c>
      <c r="DG29" s="63">
        <f t="shared" si="148"/>
        <v>0</v>
      </c>
      <c r="DM29" s="66">
        <f t="shared" si="162"/>
        <v>0</v>
      </c>
      <c r="DS29" s="74">
        <f t="shared" si="149"/>
        <v>0</v>
      </c>
      <c r="DT29" s="73">
        <f t="shared" si="150"/>
        <v>0</v>
      </c>
      <c r="DU29" s="26"/>
      <c r="DX29" s="25"/>
      <c r="DY29" s="25"/>
      <c r="ED29" s="63">
        <f t="shared" si="151"/>
        <v>0</v>
      </c>
      <c r="EI29" s="66">
        <f t="shared" si="152"/>
        <v>0</v>
      </c>
      <c r="EK29" s="25"/>
      <c r="EL29" s="53">
        <f t="shared" si="153"/>
        <v>0</v>
      </c>
      <c r="EM29" s="63">
        <f t="shared" si="154"/>
        <v>0</v>
      </c>
      <c r="EW29" s="63">
        <f t="shared" si="155"/>
        <v>0</v>
      </c>
      <c r="FC29" s="66">
        <f t="shared" si="156"/>
        <v>0</v>
      </c>
      <c r="FF29" s="80">
        <f t="shared" si="157"/>
        <v>0</v>
      </c>
      <c r="FG29" s="77">
        <f t="shared" si="157"/>
        <v>0</v>
      </c>
      <c r="FH29" s="77">
        <f t="shared" si="157"/>
        <v>0</v>
      </c>
      <c r="FI29" s="77">
        <f t="shared" si="157"/>
        <v>0</v>
      </c>
      <c r="FJ29" s="27"/>
      <c r="FM29" s="25"/>
      <c r="FN29" s="25"/>
      <c r="FO29" s="25"/>
      <c r="FP29" s="25"/>
      <c r="FQ29" s="25"/>
      <c r="FR29" s="25"/>
      <c r="FS29" s="27"/>
      <c r="FV29" s="27"/>
      <c r="FX29" s="28"/>
      <c r="FY29" s="28"/>
      <c r="GB29" s="27"/>
      <c r="GC29" s="28"/>
      <c r="GD29" s="28"/>
      <c r="GE29" s="28"/>
      <c r="GF29" s="28"/>
      <c r="GG29" s="28"/>
      <c r="GH29" s="27"/>
      <c r="GI29" s="27"/>
      <c r="GJ29" s="27"/>
      <c r="GK29" s="28"/>
      <c r="GN29" s="27"/>
      <c r="GO29" s="27"/>
      <c r="GP29" s="25"/>
      <c r="GQ29" s="25"/>
      <c r="GR29" s="25"/>
      <c r="GS29" s="25"/>
      <c r="GT29" s="82">
        <f t="shared" si="158"/>
        <v>0</v>
      </c>
      <c r="GU29" s="22"/>
      <c r="GV29" s="22"/>
      <c r="GW29" s="22"/>
    </row>
    <row r="30" spans="1:205">
      <c r="A30" s="22">
        <v>14</v>
      </c>
      <c r="B30" s="22"/>
      <c r="C30" s="29"/>
      <c r="D30" s="24"/>
      <c r="E30" s="24"/>
      <c r="F30" s="24"/>
      <c r="G30" s="24"/>
      <c r="H30" s="24"/>
      <c r="I30" s="24"/>
      <c r="J30" s="24"/>
      <c r="K30" s="24"/>
      <c r="L30" s="24"/>
      <c r="M30" s="23"/>
      <c r="Q30" s="23"/>
      <c r="R30" s="53">
        <f t="shared" si="133"/>
        <v>0</v>
      </c>
      <c r="S30" s="63">
        <f t="shared" si="134"/>
        <v>0</v>
      </c>
      <c r="T30" s="25"/>
      <c r="U30" s="25"/>
      <c r="V30" s="25"/>
      <c r="W30" s="25"/>
      <c r="X30" s="25"/>
      <c r="Y30" s="25"/>
      <c r="Z30" s="25"/>
      <c r="AA30" s="25"/>
      <c r="AB30" s="63"/>
      <c r="AC30" s="63">
        <f t="shared" si="159"/>
        <v>0</v>
      </c>
      <c r="AD30" s="25"/>
      <c r="AE30" s="25"/>
      <c r="AF30" s="66"/>
      <c r="AG30" s="66"/>
      <c r="AH30" s="66"/>
      <c r="AI30" s="63">
        <f t="shared" si="160"/>
        <v>0</v>
      </c>
      <c r="AJ30" s="25"/>
      <c r="AK30" s="25"/>
      <c r="AL30" s="25"/>
      <c r="AM30" s="25"/>
      <c r="AN30" s="25"/>
      <c r="AO30" s="53">
        <f t="shared" si="135"/>
        <v>0</v>
      </c>
      <c r="AP30" s="63">
        <f t="shared" si="136"/>
        <v>0</v>
      </c>
      <c r="AZ30" s="63">
        <f t="shared" si="137"/>
        <v>0</v>
      </c>
      <c r="BE30" s="66">
        <f t="shared" si="138"/>
        <v>0</v>
      </c>
      <c r="BH30" s="53">
        <f t="shared" si="139"/>
        <v>0</v>
      </c>
      <c r="BI30" s="63">
        <f t="shared" si="140"/>
        <v>0</v>
      </c>
      <c r="BS30" s="63">
        <f t="shared" si="141"/>
        <v>0</v>
      </c>
      <c r="BY30" s="66">
        <f t="shared" si="142"/>
        <v>0</v>
      </c>
      <c r="CB30" s="72">
        <f t="shared" si="161"/>
        <v>0</v>
      </c>
      <c r="CC30" s="66">
        <f t="shared" si="143"/>
        <v>0</v>
      </c>
      <c r="CM30" s="66">
        <f t="shared" si="144"/>
        <v>0</v>
      </c>
      <c r="CS30" s="66">
        <f t="shared" si="145"/>
        <v>0</v>
      </c>
      <c r="CV30" s="53">
        <f t="shared" si="146"/>
        <v>0</v>
      </c>
      <c r="CW30" s="63">
        <f t="shared" si="147"/>
        <v>0</v>
      </c>
      <c r="DG30" s="63">
        <f t="shared" si="148"/>
        <v>0</v>
      </c>
      <c r="DM30" s="66">
        <f t="shared" si="162"/>
        <v>0</v>
      </c>
      <c r="DS30" s="74">
        <f t="shared" si="149"/>
        <v>0</v>
      </c>
      <c r="DT30" s="73">
        <f t="shared" si="150"/>
        <v>0</v>
      </c>
      <c r="DU30" s="26"/>
      <c r="DX30" s="25"/>
      <c r="DY30" s="25"/>
      <c r="ED30" s="63">
        <f t="shared" si="151"/>
        <v>0</v>
      </c>
      <c r="EI30" s="66">
        <f t="shared" si="152"/>
        <v>0</v>
      </c>
      <c r="EK30" s="25"/>
      <c r="EL30" s="53">
        <f t="shared" si="153"/>
        <v>0</v>
      </c>
      <c r="EM30" s="63">
        <f t="shared" si="154"/>
        <v>0</v>
      </c>
      <c r="EW30" s="63">
        <f t="shared" si="155"/>
        <v>0</v>
      </c>
      <c r="FC30" s="66">
        <f t="shared" si="156"/>
        <v>0</v>
      </c>
      <c r="FF30" s="80">
        <f t="shared" si="157"/>
        <v>0</v>
      </c>
      <c r="FG30" s="77">
        <f t="shared" si="157"/>
        <v>0</v>
      </c>
      <c r="FH30" s="77">
        <f t="shared" si="157"/>
        <v>0</v>
      </c>
      <c r="FI30" s="77">
        <f t="shared" si="157"/>
        <v>0</v>
      </c>
      <c r="FJ30" s="27"/>
      <c r="FM30" s="25"/>
      <c r="FN30" s="25"/>
      <c r="FO30" s="25"/>
      <c r="FP30" s="25"/>
      <c r="FQ30" s="25"/>
      <c r="FR30" s="25"/>
      <c r="FS30" s="27"/>
      <c r="FV30" s="27"/>
      <c r="FX30" s="28"/>
      <c r="FY30" s="28"/>
      <c r="GB30" s="27"/>
      <c r="GC30" s="28"/>
      <c r="GD30" s="28"/>
      <c r="GE30" s="28"/>
      <c r="GF30" s="28"/>
      <c r="GG30" s="28"/>
      <c r="GH30" s="27"/>
      <c r="GI30" s="27"/>
      <c r="GJ30" s="27"/>
      <c r="GK30" s="28"/>
      <c r="GN30" s="27"/>
      <c r="GO30" s="27"/>
      <c r="GP30" s="25"/>
      <c r="GQ30" s="25"/>
      <c r="GR30" s="25"/>
      <c r="GS30" s="25"/>
      <c r="GT30" s="82">
        <f t="shared" si="158"/>
        <v>0</v>
      </c>
      <c r="GU30" s="22"/>
      <c r="GV30" s="22"/>
      <c r="GW30" s="22"/>
    </row>
    <row r="31" spans="1:205">
      <c r="A31" s="22">
        <v>15</v>
      </c>
      <c r="B31" s="22"/>
      <c r="C31" s="29"/>
      <c r="D31" s="24"/>
      <c r="E31" s="24"/>
      <c r="F31" s="24"/>
      <c r="G31" s="24"/>
      <c r="H31" s="24"/>
      <c r="I31" s="24"/>
      <c r="J31" s="24"/>
      <c r="K31" s="24"/>
      <c r="L31" s="24"/>
      <c r="M31" s="23"/>
      <c r="Q31" s="23"/>
      <c r="R31" s="53">
        <f t="shared" si="133"/>
        <v>0</v>
      </c>
      <c r="S31" s="63">
        <f t="shared" si="134"/>
        <v>0</v>
      </c>
      <c r="T31" s="25"/>
      <c r="U31" s="25"/>
      <c r="V31" s="25"/>
      <c r="W31" s="25"/>
      <c r="X31" s="25"/>
      <c r="Y31" s="25"/>
      <c r="Z31" s="25"/>
      <c r="AA31" s="25"/>
      <c r="AB31" s="63"/>
      <c r="AC31" s="63">
        <f t="shared" si="159"/>
        <v>0</v>
      </c>
      <c r="AD31" s="25"/>
      <c r="AE31" s="25"/>
      <c r="AF31" s="66"/>
      <c r="AG31" s="66"/>
      <c r="AH31" s="66"/>
      <c r="AI31" s="63">
        <f t="shared" si="160"/>
        <v>0</v>
      </c>
      <c r="AJ31" s="25"/>
      <c r="AK31" s="25"/>
      <c r="AL31" s="25"/>
      <c r="AM31" s="25"/>
      <c r="AN31" s="25"/>
      <c r="AO31" s="53">
        <f t="shared" si="135"/>
        <v>0</v>
      </c>
      <c r="AP31" s="63">
        <f t="shared" si="136"/>
        <v>0</v>
      </c>
      <c r="AZ31" s="63">
        <f t="shared" si="137"/>
        <v>0</v>
      </c>
      <c r="BE31" s="66">
        <f t="shared" si="138"/>
        <v>0</v>
      </c>
      <c r="BH31" s="53">
        <f t="shared" si="139"/>
        <v>0</v>
      </c>
      <c r="BI31" s="63">
        <f t="shared" si="140"/>
        <v>0</v>
      </c>
      <c r="BS31" s="63">
        <f t="shared" si="141"/>
        <v>0</v>
      </c>
      <c r="BY31" s="66">
        <f t="shared" si="142"/>
        <v>0</v>
      </c>
      <c r="CB31" s="72">
        <f t="shared" si="161"/>
        <v>0</v>
      </c>
      <c r="CC31" s="66">
        <f t="shared" si="143"/>
        <v>0</v>
      </c>
      <c r="CM31" s="66">
        <f t="shared" si="144"/>
        <v>0</v>
      </c>
      <c r="CS31" s="66">
        <f t="shared" si="145"/>
        <v>0</v>
      </c>
      <c r="CV31" s="53">
        <f t="shared" si="146"/>
        <v>0</v>
      </c>
      <c r="CW31" s="63">
        <f t="shared" si="147"/>
        <v>0</v>
      </c>
      <c r="DG31" s="63">
        <f t="shared" si="148"/>
        <v>0</v>
      </c>
      <c r="DM31" s="66">
        <f t="shared" si="162"/>
        <v>0</v>
      </c>
      <c r="DS31" s="74">
        <f t="shared" si="149"/>
        <v>0</v>
      </c>
      <c r="DT31" s="73">
        <f t="shared" si="150"/>
        <v>0</v>
      </c>
      <c r="DU31" s="26"/>
      <c r="DX31" s="25"/>
      <c r="DY31" s="25"/>
      <c r="ED31" s="63">
        <f t="shared" si="151"/>
        <v>0</v>
      </c>
      <c r="EI31" s="66">
        <f t="shared" si="152"/>
        <v>0</v>
      </c>
      <c r="EK31" s="25"/>
      <c r="EL31" s="53">
        <f t="shared" si="153"/>
        <v>0</v>
      </c>
      <c r="EM31" s="63">
        <f t="shared" si="154"/>
        <v>0</v>
      </c>
      <c r="EW31" s="63">
        <f t="shared" si="155"/>
        <v>0</v>
      </c>
      <c r="FC31" s="66">
        <f t="shared" si="156"/>
        <v>0</v>
      </c>
      <c r="FF31" s="80">
        <f t="shared" si="157"/>
        <v>0</v>
      </c>
      <c r="FG31" s="77">
        <f t="shared" si="157"/>
        <v>0</v>
      </c>
      <c r="FH31" s="77">
        <f t="shared" si="157"/>
        <v>0</v>
      </c>
      <c r="FI31" s="77">
        <f t="shared" si="157"/>
        <v>0</v>
      </c>
      <c r="FJ31" s="27"/>
      <c r="FM31" s="25"/>
      <c r="FN31" s="25"/>
      <c r="FO31" s="25"/>
      <c r="FP31" s="25"/>
      <c r="FQ31" s="25"/>
      <c r="FR31" s="25"/>
      <c r="FS31" s="27"/>
      <c r="FV31" s="27"/>
      <c r="FX31" s="28"/>
      <c r="FY31" s="28"/>
      <c r="GB31" s="27"/>
      <c r="GC31" s="28"/>
      <c r="GD31" s="28"/>
      <c r="GE31" s="28"/>
      <c r="GF31" s="28"/>
      <c r="GG31" s="28"/>
      <c r="GH31" s="27"/>
      <c r="GI31" s="27"/>
      <c r="GJ31" s="27"/>
      <c r="GK31" s="28"/>
      <c r="GN31" s="27"/>
      <c r="GO31" s="27"/>
      <c r="GP31" s="25"/>
      <c r="GQ31" s="25"/>
      <c r="GR31" s="25"/>
      <c r="GS31" s="25"/>
      <c r="GT31" s="82">
        <f t="shared" si="158"/>
        <v>0</v>
      </c>
      <c r="GU31" s="22"/>
      <c r="GV31" s="22"/>
      <c r="GW31" s="22"/>
    </row>
    <row r="32" spans="1:205">
      <c r="A32" s="22">
        <v>16</v>
      </c>
      <c r="B32" s="22"/>
      <c r="C32" s="29"/>
      <c r="D32" s="24"/>
      <c r="E32" s="24"/>
      <c r="F32" s="24"/>
      <c r="G32" s="24"/>
      <c r="H32" s="24"/>
      <c r="I32" s="24"/>
      <c r="J32" s="24"/>
      <c r="K32" s="24"/>
      <c r="L32" s="24"/>
      <c r="M32" s="23"/>
      <c r="Q32" s="23"/>
      <c r="R32" s="53">
        <f t="shared" si="133"/>
        <v>0</v>
      </c>
      <c r="S32" s="63">
        <f t="shared" si="134"/>
        <v>0</v>
      </c>
      <c r="T32" s="25"/>
      <c r="U32" s="25"/>
      <c r="V32" s="25"/>
      <c r="W32" s="25"/>
      <c r="X32" s="25"/>
      <c r="Y32" s="25"/>
      <c r="Z32" s="25"/>
      <c r="AA32" s="25"/>
      <c r="AB32" s="63"/>
      <c r="AC32" s="63">
        <f t="shared" si="159"/>
        <v>0</v>
      </c>
      <c r="AD32" s="25"/>
      <c r="AE32" s="25"/>
      <c r="AF32" s="66"/>
      <c r="AG32" s="66"/>
      <c r="AH32" s="66"/>
      <c r="AI32" s="63">
        <f t="shared" si="160"/>
        <v>0</v>
      </c>
      <c r="AJ32" s="25"/>
      <c r="AK32" s="25"/>
      <c r="AL32" s="25"/>
      <c r="AM32" s="25"/>
      <c r="AN32" s="25"/>
      <c r="AO32" s="53">
        <f t="shared" si="135"/>
        <v>0</v>
      </c>
      <c r="AP32" s="63">
        <f t="shared" si="136"/>
        <v>0</v>
      </c>
      <c r="AZ32" s="63">
        <f t="shared" si="137"/>
        <v>0</v>
      </c>
      <c r="BE32" s="66">
        <f t="shared" si="138"/>
        <v>0</v>
      </c>
      <c r="BH32" s="53">
        <f t="shared" si="139"/>
        <v>0</v>
      </c>
      <c r="BI32" s="63">
        <f t="shared" si="140"/>
        <v>0</v>
      </c>
      <c r="BS32" s="63">
        <f t="shared" si="141"/>
        <v>0</v>
      </c>
      <c r="BY32" s="66">
        <f t="shared" si="142"/>
        <v>0</v>
      </c>
      <c r="CB32" s="72">
        <f t="shared" si="161"/>
        <v>0</v>
      </c>
      <c r="CC32" s="66">
        <f t="shared" si="143"/>
        <v>0</v>
      </c>
      <c r="CM32" s="66">
        <f t="shared" si="144"/>
        <v>0</v>
      </c>
      <c r="CS32" s="66">
        <f t="shared" si="145"/>
        <v>0</v>
      </c>
      <c r="CV32" s="53">
        <f t="shared" si="146"/>
        <v>0</v>
      </c>
      <c r="CW32" s="63">
        <f t="shared" si="147"/>
        <v>0</v>
      </c>
      <c r="DG32" s="63">
        <f t="shared" si="148"/>
        <v>0</v>
      </c>
      <c r="DM32" s="66">
        <f t="shared" si="162"/>
        <v>0</v>
      </c>
      <c r="DS32" s="74">
        <f t="shared" si="149"/>
        <v>0</v>
      </c>
      <c r="DT32" s="73">
        <f t="shared" si="150"/>
        <v>0</v>
      </c>
      <c r="DU32" s="26"/>
      <c r="DX32" s="25"/>
      <c r="DY32" s="25"/>
      <c r="ED32" s="63">
        <f t="shared" si="151"/>
        <v>0</v>
      </c>
      <c r="EI32" s="66">
        <f t="shared" si="152"/>
        <v>0</v>
      </c>
      <c r="EK32" s="25"/>
      <c r="EL32" s="53">
        <f t="shared" si="153"/>
        <v>0</v>
      </c>
      <c r="EM32" s="63">
        <f t="shared" si="154"/>
        <v>0</v>
      </c>
      <c r="EW32" s="63">
        <f t="shared" si="155"/>
        <v>0</v>
      </c>
      <c r="FC32" s="66">
        <f t="shared" si="156"/>
        <v>0</v>
      </c>
      <c r="FF32" s="80">
        <f t="shared" si="157"/>
        <v>0</v>
      </c>
      <c r="FG32" s="77">
        <f t="shared" si="157"/>
        <v>0</v>
      </c>
      <c r="FH32" s="77">
        <f t="shared" si="157"/>
        <v>0</v>
      </c>
      <c r="FI32" s="77">
        <f t="shared" si="157"/>
        <v>0</v>
      </c>
      <c r="FJ32" s="27"/>
      <c r="FM32" s="25"/>
      <c r="FN32" s="25"/>
      <c r="FO32" s="25"/>
      <c r="FP32" s="25"/>
      <c r="FQ32" s="25"/>
      <c r="FR32" s="25"/>
      <c r="FS32" s="27"/>
      <c r="FV32" s="27"/>
      <c r="FX32" s="28"/>
      <c r="FY32" s="28"/>
      <c r="GB32" s="27"/>
      <c r="GC32" s="28"/>
      <c r="GD32" s="28"/>
      <c r="GE32" s="28"/>
      <c r="GF32" s="28"/>
      <c r="GG32" s="28"/>
      <c r="GH32" s="27"/>
      <c r="GI32" s="27"/>
      <c r="GJ32" s="27"/>
      <c r="GK32" s="28"/>
      <c r="GN32" s="27"/>
      <c r="GO32" s="27"/>
      <c r="GP32" s="25"/>
      <c r="GQ32" s="25"/>
      <c r="GR32" s="25"/>
      <c r="GS32" s="25"/>
      <c r="GT32" s="82">
        <f t="shared" si="158"/>
        <v>0</v>
      </c>
      <c r="GU32" s="22"/>
      <c r="GV32" s="22"/>
      <c r="GW32" s="22"/>
    </row>
    <row r="33" spans="1:205">
      <c r="A33" s="22">
        <v>17</v>
      </c>
      <c r="B33" s="22"/>
      <c r="C33" s="29"/>
      <c r="D33" s="24"/>
      <c r="E33" s="24"/>
      <c r="F33" s="24"/>
      <c r="G33" s="24"/>
      <c r="H33" s="24"/>
      <c r="I33" s="24"/>
      <c r="J33" s="24"/>
      <c r="K33" s="24"/>
      <c r="L33" s="24"/>
      <c r="M33" s="23"/>
      <c r="Q33" s="23"/>
      <c r="R33" s="53">
        <f t="shared" si="133"/>
        <v>0</v>
      </c>
      <c r="S33" s="63">
        <f t="shared" si="134"/>
        <v>0</v>
      </c>
      <c r="T33" s="25"/>
      <c r="U33" s="25"/>
      <c r="V33" s="25"/>
      <c r="W33" s="25"/>
      <c r="X33" s="25"/>
      <c r="Y33" s="25"/>
      <c r="Z33" s="25"/>
      <c r="AA33" s="25"/>
      <c r="AB33" s="63"/>
      <c r="AC33" s="63">
        <f t="shared" si="159"/>
        <v>0</v>
      </c>
      <c r="AD33" s="25"/>
      <c r="AE33" s="25"/>
      <c r="AF33" s="66"/>
      <c r="AG33" s="66"/>
      <c r="AH33" s="66"/>
      <c r="AI33" s="63">
        <f t="shared" si="160"/>
        <v>0</v>
      </c>
      <c r="AJ33" s="25"/>
      <c r="AK33" s="25"/>
      <c r="AL33" s="25"/>
      <c r="AM33" s="25"/>
      <c r="AN33" s="25"/>
      <c r="AO33" s="53">
        <f t="shared" si="135"/>
        <v>0</v>
      </c>
      <c r="AP33" s="63">
        <f t="shared" si="136"/>
        <v>0</v>
      </c>
      <c r="AZ33" s="63">
        <f t="shared" si="137"/>
        <v>0</v>
      </c>
      <c r="BE33" s="66">
        <f t="shared" si="138"/>
        <v>0</v>
      </c>
      <c r="BH33" s="53">
        <f t="shared" si="139"/>
        <v>0</v>
      </c>
      <c r="BI33" s="63">
        <f t="shared" si="140"/>
        <v>0</v>
      </c>
      <c r="BS33" s="63">
        <f t="shared" si="141"/>
        <v>0</v>
      </c>
      <c r="BY33" s="66">
        <f t="shared" si="142"/>
        <v>0</v>
      </c>
      <c r="CB33" s="72">
        <f t="shared" si="161"/>
        <v>0</v>
      </c>
      <c r="CC33" s="66">
        <f t="shared" si="143"/>
        <v>0</v>
      </c>
      <c r="CM33" s="66">
        <f t="shared" si="144"/>
        <v>0</v>
      </c>
      <c r="CS33" s="66">
        <f t="shared" si="145"/>
        <v>0</v>
      </c>
      <c r="CV33" s="53">
        <f t="shared" si="146"/>
        <v>0</v>
      </c>
      <c r="CW33" s="63">
        <f t="shared" si="147"/>
        <v>0</v>
      </c>
      <c r="DG33" s="63">
        <f t="shared" si="148"/>
        <v>0</v>
      </c>
      <c r="DM33" s="66">
        <f t="shared" si="162"/>
        <v>0</v>
      </c>
      <c r="DS33" s="74">
        <f t="shared" si="149"/>
        <v>0</v>
      </c>
      <c r="DT33" s="73">
        <f t="shared" si="150"/>
        <v>0</v>
      </c>
      <c r="DU33" s="26"/>
      <c r="DX33" s="25"/>
      <c r="DY33" s="25"/>
      <c r="ED33" s="63">
        <f t="shared" si="151"/>
        <v>0</v>
      </c>
      <c r="EI33" s="66">
        <f t="shared" si="152"/>
        <v>0</v>
      </c>
      <c r="EK33" s="25"/>
      <c r="EL33" s="53">
        <f t="shared" si="153"/>
        <v>0</v>
      </c>
      <c r="EM33" s="63">
        <f t="shared" si="154"/>
        <v>0</v>
      </c>
      <c r="EW33" s="63">
        <f t="shared" si="155"/>
        <v>0</v>
      </c>
      <c r="FC33" s="66">
        <f t="shared" si="156"/>
        <v>0</v>
      </c>
      <c r="FF33" s="80">
        <f t="shared" si="157"/>
        <v>0</v>
      </c>
      <c r="FG33" s="77">
        <f t="shared" si="157"/>
        <v>0</v>
      </c>
      <c r="FH33" s="77">
        <f t="shared" si="157"/>
        <v>0</v>
      </c>
      <c r="FI33" s="77">
        <f t="shared" si="157"/>
        <v>0</v>
      </c>
      <c r="FJ33" s="27"/>
      <c r="FM33" s="25"/>
      <c r="FN33" s="25"/>
      <c r="FO33" s="25"/>
      <c r="FP33" s="25"/>
      <c r="FQ33" s="25"/>
      <c r="FR33" s="25"/>
      <c r="FS33" s="27"/>
      <c r="FV33" s="27"/>
      <c r="FX33" s="28"/>
      <c r="FY33" s="28"/>
      <c r="GB33" s="27"/>
      <c r="GC33" s="28"/>
      <c r="GD33" s="28"/>
      <c r="GE33" s="28"/>
      <c r="GF33" s="28"/>
      <c r="GG33" s="28"/>
      <c r="GH33" s="27"/>
      <c r="GI33" s="27"/>
      <c r="GJ33" s="27"/>
      <c r="GK33" s="28"/>
      <c r="GN33" s="27"/>
      <c r="GO33" s="27"/>
      <c r="GP33" s="25"/>
      <c r="GQ33" s="25"/>
      <c r="GR33" s="25"/>
      <c r="GS33" s="25"/>
      <c r="GT33" s="82">
        <f t="shared" si="158"/>
        <v>0</v>
      </c>
      <c r="GU33" s="22"/>
      <c r="GV33" s="22"/>
      <c r="GW33" s="22"/>
    </row>
    <row r="34" spans="1:205">
      <c r="A34" s="22">
        <v>18</v>
      </c>
      <c r="B34" s="22"/>
      <c r="C34" s="29"/>
      <c r="D34" s="24"/>
      <c r="E34" s="24"/>
      <c r="F34" s="24"/>
      <c r="G34" s="24"/>
      <c r="H34" s="24"/>
      <c r="I34" s="24"/>
      <c r="J34" s="24"/>
      <c r="K34" s="24"/>
      <c r="L34" s="24"/>
      <c r="M34" s="23"/>
      <c r="Q34" s="23"/>
      <c r="R34" s="53">
        <f t="shared" si="133"/>
        <v>0</v>
      </c>
      <c r="S34" s="63">
        <f t="shared" si="134"/>
        <v>0</v>
      </c>
      <c r="T34" s="25"/>
      <c r="U34" s="25"/>
      <c r="V34" s="25"/>
      <c r="W34" s="25"/>
      <c r="X34" s="25"/>
      <c r="Y34" s="25"/>
      <c r="Z34" s="25"/>
      <c r="AA34" s="25"/>
      <c r="AB34" s="63"/>
      <c r="AC34" s="63">
        <f t="shared" si="159"/>
        <v>0</v>
      </c>
      <c r="AD34" s="25"/>
      <c r="AE34" s="25"/>
      <c r="AF34" s="66"/>
      <c r="AG34" s="66"/>
      <c r="AH34" s="66"/>
      <c r="AI34" s="63">
        <f t="shared" si="160"/>
        <v>0</v>
      </c>
      <c r="AJ34" s="25"/>
      <c r="AK34" s="25"/>
      <c r="AL34" s="25"/>
      <c r="AM34" s="25"/>
      <c r="AN34" s="25"/>
      <c r="AO34" s="53">
        <f t="shared" si="135"/>
        <v>0</v>
      </c>
      <c r="AP34" s="63">
        <f t="shared" si="136"/>
        <v>0</v>
      </c>
      <c r="AZ34" s="63">
        <f t="shared" si="137"/>
        <v>0</v>
      </c>
      <c r="BE34" s="66">
        <f t="shared" si="138"/>
        <v>0</v>
      </c>
      <c r="BH34" s="53">
        <f t="shared" si="139"/>
        <v>0</v>
      </c>
      <c r="BI34" s="63">
        <f t="shared" si="140"/>
        <v>0</v>
      </c>
      <c r="BS34" s="63">
        <f t="shared" si="141"/>
        <v>0</v>
      </c>
      <c r="BY34" s="66">
        <f t="shared" si="142"/>
        <v>0</v>
      </c>
      <c r="CB34" s="72">
        <f t="shared" si="161"/>
        <v>0</v>
      </c>
      <c r="CC34" s="66">
        <f t="shared" si="143"/>
        <v>0</v>
      </c>
      <c r="CM34" s="66">
        <f t="shared" si="144"/>
        <v>0</v>
      </c>
      <c r="CS34" s="66">
        <f t="shared" si="145"/>
        <v>0</v>
      </c>
      <c r="CV34" s="53">
        <f t="shared" si="146"/>
        <v>0</v>
      </c>
      <c r="CW34" s="63">
        <f t="shared" si="147"/>
        <v>0</v>
      </c>
      <c r="DG34" s="63">
        <f t="shared" si="148"/>
        <v>0</v>
      </c>
      <c r="DM34" s="66">
        <f t="shared" si="162"/>
        <v>0</v>
      </c>
      <c r="DS34" s="74">
        <f t="shared" si="149"/>
        <v>0</v>
      </c>
      <c r="DT34" s="73">
        <f t="shared" si="150"/>
        <v>0</v>
      </c>
      <c r="DU34" s="26"/>
      <c r="DX34" s="25"/>
      <c r="DY34" s="25"/>
      <c r="ED34" s="63">
        <f t="shared" si="151"/>
        <v>0</v>
      </c>
      <c r="EI34" s="66">
        <f t="shared" si="152"/>
        <v>0</v>
      </c>
      <c r="EK34" s="25"/>
      <c r="EL34" s="53">
        <f t="shared" si="153"/>
        <v>0</v>
      </c>
      <c r="EM34" s="63">
        <f t="shared" si="154"/>
        <v>0</v>
      </c>
      <c r="EW34" s="63">
        <f t="shared" si="155"/>
        <v>0</v>
      </c>
      <c r="FC34" s="66">
        <f t="shared" si="156"/>
        <v>0</v>
      </c>
      <c r="FF34" s="80">
        <f t="shared" si="157"/>
        <v>0</v>
      </c>
      <c r="FG34" s="77">
        <f t="shared" si="157"/>
        <v>0</v>
      </c>
      <c r="FH34" s="77">
        <f t="shared" si="157"/>
        <v>0</v>
      </c>
      <c r="FI34" s="77">
        <f t="shared" si="157"/>
        <v>0</v>
      </c>
      <c r="FJ34" s="27"/>
      <c r="FM34" s="25"/>
      <c r="FN34" s="25"/>
      <c r="FO34" s="25"/>
      <c r="FP34" s="25"/>
      <c r="FQ34" s="25"/>
      <c r="FR34" s="25"/>
      <c r="FS34" s="27"/>
      <c r="FV34" s="27"/>
      <c r="FX34" s="28"/>
      <c r="FY34" s="28"/>
      <c r="GB34" s="27"/>
      <c r="GC34" s="28"/>
      <c r="GD34" s="28"/>
      <c r="GE34" s="28"/>
      <c r="GF34" s="28"/>
      <c r="GG34" s="28"/>
      <c r="GH34" s="27"/>
      <c r="GI34" s="27"/>
      <c r="GJ34" s="27"/>
      <c r="GK34" s="28"/>
      <c r="GN34" s="27"/>
      <c r="GO34" s="27"/>
      <c r="GP34" s="25"/>
      <c r="GQ34" s="25"/>
      <c r="GR34" s="25"/>
      <c r="GS34" s="25"/>
      <c r="GT34" s="82">
        <f t="shared" si="158"/>
        <v>0</v>
      </c>
      <c r="GU34" s="22"/>
      <c r="GV34" s="22"/>
      <c r="GW34" s="22"/>
    </row>
    <row r="35" spans="1:205">
      <c r="A35" s="22">
        <v>19</v>
      </c>
      <c r="B35" s="22"/>
      <c r="C35" s="29"/>
      <c r="D35" s="24"/>
      <c r="E35" s="24"/>
      <c r="F35" s="24"/>
      <c r="G35" s="24"/>
      <c r="H35" s="24"/>
      <c r="I35" s="24"/>
      <c r="J35" s="24"/>
      <c r="K35" s="24"/>
      <c r="L35" s="24"/>
      <c r="M35" s="23"/>
      <c r="Q35" s="23"/>
      <c r="R35" s="53">
        <f t="shared" si="133"/>
        <v>0</v>
      </c>
      <c r="S35" s="63">
        <f t="shared" si="134"/>
        <v>0</v>
      </c>
      <c r="T35" s="25"/>
      <c r="U35" s="25"/>
      <c r="V35" s="25"/>
      <c r="W35" s="25"/>
      <c r="X35" s="25"/>
      <c r="Y35" s="25"/>
      <c r="Z35" s="25"/>
      <c r="AA35" s="25"/>
      <c r="AB35" s="63"/>
      <c r="AC35" s="63">
        <f t="shared" si="159"/>
        <v>0</v>
      </c>
      <c r="AD35" s="25"/>
      <c r="AE35" s="25"/>
      <c r="AF35" s="66"/>
      <c r="AG35" s="66"/>
      <c r="AH35" s="66"/>
      <c r="AI35" s="63">
        <f t="shared" si="160"/>
        <v>0</v>
      </c>
      <c r="AJ35" s="25"/>
      <c r="AK35" s="25"/>
      <c r="AL35" s="25"/>
      <c r="AM35" s="25"/>
      <c r="AN35" s="25"/>
      <c r="AO35" s="53">
        <f t="shared" si="135"/>
        <v>0</v>
      </c>
      <c r="AP35" s="63">
        <f t="shared" si="136"/>
        <v>0</v>
      </c>
      <c r="AZ35" s="63">
        <f t="shared" si="137"/>
        <v>0</v>
      </c>
      <c r="BE35" s="66">
        <f t="shared" si="138"/>
        <v>0</v>
      </c>
      <c r="BH35" s="53">
        <f t="shared" si="139"/>
        <v>0</v>
      </c>
      <c r="BI35" s="63">
        <f t="shared" si="140"/>
        <v>0</v>
      </c>
      <c r="BS35" s="63">
        <f t="shared" si="141"/>
        <v>0</v>
      </c>
      <c r="BY35" s="66">
        <f t="shared" si="142"/>
        <v>0</v>
      </c>
      <c r="CB35" s="72">
        <f t="shared" si="161"/>
        <v>0</v>
      </c>
      <c r="CC35" s="66">
        <f t="shared" si="143"/>
        <v>0</v>
      </c>
      <c r="CM35" s="66">
        <f t="shared" si="144"/>
        <v>0</v>
      </c>
      <c r="CS35" s="66">
        <f t="shared" si="145"/>
        <v>0</v>
      </c>
      <c r="CV35" s="53">
        <f t="shared" si="146"/>
        <v>0</v>
      </c>
      <c r="CW35" s="63">
        <f t="shared" si="147"/>
        <v>0</v>
      </c>
      <c r="DG35" s="63">
        <f t="shared" si="148"/>
        <v>0</v>
      </c>
      <c r="DM35" s="66">
        <f t="shared" si="162"/>
        <v>0</v>
      </c>
      <c r="DS35" s="74">
        <f t="shared" si="149"/>
        <v>0</v>
      </c>
      <c r="DT35" s="73">
        <f t="shared" si="150"/>
        <v>0</v>
      </c>
      <c r="DU35" s="26"/>
      <c r="DX35" s="25"/>
      <c r="DY35" s="25"/>
      <c r="ED35" s="63">
        <f t="shared" si="151"/>
        <v>0</v>
      </c>
      <c r="EI35" s="66">
        <f t="shared" si="152"/>
        <v>0</v>
      </c>
      <c r="EK35" s="25"/>
      <c r="EL35" s="53">
        <f t="shared" si="153"/>
        <v>0</v>
      </c>
      <c r="EM35" s="63">
        <f t="shared" si="154"/>
        <v>0</v>
      </c>
      <c r="EW35" s="63">
        <f t="shared" si="155"/>
        <v>0</v>
      </c>
      <c r="FC35" s="66">
        <f t="shared" si="156"/>
        <v>0</v>
      </c>
      <c r="FF35" s="80">
        <f t="shared" si="157"/>
        <v>0</v>
      </c>
      <c r="FG35" s="77">
        <f t="shared" si="157"/>
        <v>0</v>
      </c>
      <c r="FH35" s="77">
        <f t="shared" si="157"/>
        <v>0</v>
      </c>
      <c r="FI35" s="77">
        <f t="shared" si="157"/>
        <v>0</v>
      </c>
      <c r="FJ35" s="27"/>
      <c r="FM35" s="25"/>
      <c r="FN35" s="25"/>
      <c r="FO35" s="25"/>
      <c r="FP35" s="25"/>
      <c r="FQ35" s="25"/>
      <c r="FR35" s="25"/>
      <c r="FS35" s="27"/>
      <c r="FV35" s="27"/>
      <c r="FX35" s="28"/>
      <c r="FY35" s="28"/>
      <c r="GB35" s="27"/>
      <c r="GC35" s="28"/>
      <c r="GD35" s="28"/>
      <c r="GE35" s="28"/>
      <c r="GF35" s="28"/>
      <c r="GG35" s="28"/>
      <c r="GH35" s="27"/>
      <c r="GI35" s="27"/>
      <c r="GJ35" s="27"/>
      <c r="GK35" s="28"/>
      <c r="GN35" s="27"/>
      <c r="GO35" s="27"/>
      <c r="GP35" s="25"/>
      <c r="GQ35" s="25"/>
      <c r="GR35" s="25"/>
      <c r="GS35" s="25"/>
      <c r="GT35" s="82">
        <f t="shared" si="158"/>
        <v>0</v>
      </c>
      <c r="GU35" s="22"/>
      <c r="GV35" s="22"/>
      <c r="GW35" s="22"/>
    </row>
    <row r="36" spans="1:205">
      <c r="A36" s="22">
        <v>20</v>
      </c>
      <c r="B36" s="22"/>
      <c r="C36" s="29"/>
      <c r="D36" s="24"/>
      <c r="E36" s="24"/>
      <c r="F36" s="24"/>
      <c r="G36" s="24"/>
      <c r="H36" s="24"/>
      <c r="I36" s="24"/>
      <c r="J36" s="24"/>
      <c r="K36" s="24"/>
      <c r="L36" s="24"/>
      <c r="M36" s="23"/>
      <c r="Q36" s="23"/>
      <c r="R36" s="53">
        <f t="shared" si="133"/>
        <v>0</v>
      </c>
      <c r="S36" s="63">
        <f t="shared" si="134"/>
        <v>0</v>
      </c>
      <c r="T36" s="25"/>
      <c r="U36" s="25"/>
      <c r="V36" s="25"/>
      <c r="W36" s="25"/>
      <c r="X36" s="25"/>
      <c r="Y36" s="25"/>
      <c r="Z36" s="25"/>
      <c r="AA36" s="25"/>
      <c r="AB36" s="63"/>
      <c r="AC36" s="63">
        <f t="shared" si="159"/>
        <v>0</v>
      </c>
      <c r="AD36" s="25"/>
      <c r="AE36" s="25"/>
      <c r="AF36" s="66"/>
      <c r="AG36" s="66"/>
      <c r="AH36" s="66"/>
      <c r="AI36" s="63">
        <f t="shared" si="160"/>
        <v>0</v>
      </c>
      <c r="AJ36" s="25"/>
      <c r="AK36" s="25"/>
      <c r="AL36" s="25"/>
      <c r="AM36" s="25"/>
      <c r="AN36" s="25"/>
      <c r="AO36" s="53">
        <f t="shared" si="135"/>
        <v>0</v>
      </c>
      <c r="AP36" s="63">
        <f t="shared" si="136"/>
        <v>0</v>
      </c>
      <c r="AZ36" s="63">
        <f t="shared" si="137"/>
        <v>0</v>
      </c>
      <c r="BE36" s="66">
        <f t="shared" si="138"/>
        <v>0</v>
      </c>
      <c r="BH36" s="53">
        <f t="shared" si="139"/>
        <v>0</v>
      </c>
      <c r="BI36" s="63">
        <f t="shared" si="140"/>
        <v>0</v>
      </c>
      <c r="BS36" s="63">
        <f t="shared" si="141"/>
        <v>0</v>
      </c>
      <c r="BY36" s="66">
        <f t="shared" si="142"/>
        <v>0</v>
      </c>
      <c r="CB36" s="72">
        <f t="shared" si="161"/>
        <v>0</v>
      </c>
      <c r="CC36" s="66">
        <f t="shared" si="143"/>
        <v>0</v>
      </c>
      <c r="CM36" s="66">
        <f t="shared" si="144"/>
        <v>0</v>
      </c>
      <c r="CS36" s="66">
        <f t="shared" si="145"/>
        <v>0</v>
      </c>
      <c r="CV36" s="53">
        <f t="shared" si="146"/>
        <v>0</v>
      </c>
      <c r="CW36" s="63">
        <f t="shared" si="147"/>
        <v>0</v>
      </c>
      <c r="DG36" s="63">
        <f t="shared" si="148"/>
        <v>0</v>
      </c>
      <c r="DM36" s="66">
        <f t="shared" si="162"/>
        <v>0</v>
      </c>
      <c r="DS36" s="74">
        <f t="shared" si="149"/>
        <v>0</v>
      </c>
      <c r="DT36" s="73">
        <f t="shared" si="150"/>
        <v>0</v>
      </c>
      <c r="DU36" s="26"/>
      <c r="DX36" s="25"/>
      <c r="DY36" s="25"/>
      <c r="ED36" s="63">
        <f t="shared" si="151"/>
        <v>0</v>
      </c>
      <c r="EI36" s="66">
        <f t="shared" si="152"/>
        <v>0</v>
      </c>
      <c r="EK36" s="25"/>
      <c r="EL36" s="53">
        <f t="shared" si="153"/>
        <v>0</v>
      </c>
      <c r="EM36" s="63">
        <f t="shared" si="154"/>
        <v>0</v>
      </c>
      <c r="EW36" s="63">
        <f t="shared" si="155"/>
        <v>0</v>
      </c>
      <c r="FC36" s="66">
        <f t="shared" si="156"/>
        <v>0</v>
      </c>
      <c r="FF36" s="80">
        <f t="shared" si="157"/>
        <v>0</v>
      </c>
      <c r="FG36" s="77">
        <f t="shared" si="157"/>
        <v>0</v>
      </c>
      <c r="FH36" s="77">
        <f t="shared" si="157"/>
        <v>0</v>
      </c>
      <c r="FI36" s="77">
        <f t="shared" si="157"/>
        <v>0</v>
      </c>
      <c r="FJ36" s="27"/>
      <c r="FM36" s="25"/>
      <c r="FN36" s="25"/>
      <c r="FO36" s="25"/>
      <c r="FP36" s="25"/>
      <c r="FQ36" s="25"/>
      <c r="FR36" s="25"/>
      <c r="FS36" s="27"/>
      <c r="FV36" s="27"/>
      <c r="FX36" s="28"/>
      <c r="FY36" s="28"/>
      <c r="GB36" s="27"/>
      <c r="GC36" s="28"/>
      <c r="GD36" s="28"/>
      <c r="GE36" s="28"/>
      <c r="GF36" s="28"/>
      <c r="GG36" s="28"/>
      <c r="GH36" s="27"/>
      <c r="GI36" s="27"/>
      <c r="GJ36" s="27"/>
      <c r="GK36" s="28"/>
      <c r="GN36" s="27"/>
      <c r="GO36" s="27"/>
      <c r="GP36" s="25"/>
      <c r="GQ36" s="25"/>
      <c r="GR36" s="25"/>
      <c r="GS36" s="25"/>
      <c r="GT36" s="82">
        <f t="shared" si="158"/>
        <v>0</v>
      </c>
      <c r="GU36" s="22"/>
      <c r="GV36" s="22"/>
      <c r="GW36" s="22"/>
    </row>
    <row r="37" spans="1:205">
      <c r="A37" s="22">
        <v>21</v>
      </c>
      <c r="B37" s="22"/>
      <c r="C37" s="29"/>
      <c r="D37" s="24"/>
      <c r="E37" s="24"/>
      <c r="F37" s="24"/>
      <c r="G37" s="24"/>
      <c r="H37" s="24"/>
      <c r="I37" s="24"/>
      <c r="J37" s="24"/>
      <c r="K37" s="24"/>
      <c r="L37" s="24"/>
      <c r="M37" s="23"/>
      <c r="Q37" s="23"/>
      <c r="R37" s="53">
        <f t="shared" si="133"/>
        <v>0</v>
      </c>
      <c r="S37" s="63">
        <f t="shared" si="134"/>
        <v>0</v>
      </c>
      <c r="T37" s="25"/>
      <c r="U37" s="25"/>
      <c r="V37" s="25"/>
      <c r="W37" s="25"/>
      <c r="X37" s="25"/>
      <c r="Y37" s="25"/>
      <c r="Z37" s="25"/>
      <c r="AA37" s="25"/>
      <c r="AB37" s="63"/>
      <c r="AC37" s="63">
        <f t="shared" si="159"/>
        <v>0</v>
      </c>
      <c r="AD37" s="25"/>
      <c r="AE37" s="25"/>
      <c r="AF37" s="66"/>
      <c r="AG37" s="66"/>
      <c r="AH37" s="66"/>
      <c r="AI37" s="63">
        <f t="shared" si="160"/>
        <v>0</v>
      </c>
      <c r="AJ37" s="25"/>
      <c r="AK37" s="25"/>
      <c r="AL37" s="25"/>
      <c r="AM37" s="25"/>
      <c r="AN37" s="25"/>
      <c r="AO37" s="53">
        <f t="shared" si="135"/>
        <v>0</v>
      </c>
      <c r="AP37" s="63">
        <f t="shared" si="136"/>
        <v>0</v>
      </c>
      <c r="AZ37" s="63">
        <f t="shared" si="137"/>
        <v>0</v>
      </c>
      <c r="BE37" s="66">
        <f t="shared" si="138"/>
        <v>0</v>
      </c>
      <c r="BH37" s="53">
        <f t="shared" si="139"/>
        <v>0</v>
      </c>
      <c r="BI37" s="63">
        <f t="shared" si="140"/>
        <v>0</v>
      </c>
      <c r="BS37" s="63">
        <f t="shared" si="141"/>
        <v>0</v>
      </c>
      <c r="BY37" s="66">
        <f t="shared" si="142"/>
        <v>0</v>
      </c>
      <c r="CB37" s="72">
        <f t="shared" si="161"/>
        <v>0</v>
      </c>
      <c r="CC37" s="66">
        <f t="shared" si="143"/>
        <v>0</v>
      </c>
      <c r="CM37" s="66">
        <f t="shared" si="144"/>
        <v>0</v>
      </c>
      <c r="CS37" s="66">
        <f t="shared" si="145"/>
        <v>0</v>
      </c>
      <c r="CV37" s="53">
        <f t="shared" si="146"/>
        <v>0</v>
      </c>
      <c r="CW37" s="63">
        <f t="shared" si="147"/>
        <v>0</v>
      </c>
      <c r="DG37" s="63">
        <f t="shared" si="148"/>
        <v>0</v>
      </c>
      <c r="DM37" s="66">
        <f t="shared" si="162"/>
        <v>0</v>
      </c>
      <c r="DS37" s="74">
        <f t="shared" si="149"/>
        <v>0</v>
      </c>
      <c r="DT37" s="73">
        <f t="shared" si="150"/>
        <v>0</v>
      </c>
      <c r="DU37" s="26"/>
      <c r="DX37" s="25"/>
      <c r="DY37" s="25"/>
      <c r="ED37" s="63">
        <f t="shared" si="151"/>
        <v>0</v>
      </c>
      <c r="EI37" s="66">
        <f t="shared" si="152"/>
        <v>0</v>
      </c>
      <c r="EK37" s="25"/>
      <c r="EL37" s="53">
        <f t="shared" si="153"/>
        <v>0</v>
      </c>
      <c r="EM37" s="63">
        <f t="shared" si="154"/>
        <v>0</v>
      </c>
      <c r="EW37" s="63">
        <f t="shared" si="155"/>
        <v>0</v>
      </c>
      <c r="FC37" s="66">
        <f t="shared" si="156"/>
        <v>0</v>
      </c>
      <c r="FF37" s="80">
        <f t="shared" si="157"/>
        <v>0</v>
      </c>
      <c r="FG37" s="77">
        <f t="shared" si="157"/>
        <v>0</v>
      </c>
      <c r="FH37" s="77">
        <f t="shared" si="157"/>
        <v>0</v>
      </c>
      <c r="FI37" s="77">
        <f t="shared" si="157"/>
        <v>0</v>
      </c>
      <c r="FJ37" s="27"/>
      <c r="FM37" s="25"/>
      <c r="FN37" s="25"/>
      <c r="FO37" s="25"/>
      <c r="FP37" s="25"/>
      <c r="FQ37" s="25"/>
      <c r="FR37" s="25"/>
      <c r="FS37" s="27"/>
      <c r="FV37" s="27"/>
      <c r="FX37" s="28"/>
      <c r="FY37" s="28"/>
      <c r="GB37" s="27"/>
      <c r="GC37" s="28"/>
      <c r="GD37" s="28"/>
      <c r="GE37" s="28"/>
      <c r="GF37" s="28"/>
      <c r="GG37" s="28"/>
      <c r="GH37" s="27"/>
      <c r="GI37" s="27"/>
      <c r="GJ37" s="27"/>
      <c r="GK37" s="28"/>
      <c r="GN37" s="27"/>
      <c r="GO37" s="27"/>
      <c r="GP37" s="25"/>
      <c r="GQ37" s="25"/>
      <c r="GR37" s="25"/>
      <c r="GS37" s="25"/>
      <c r="GT37" s="82">
        <f t="shared" si="158"/>
        <v>0</v>
      </c>
      <c r="GU37" s="22"/>
      <c r="GV37" s="22"/>
      <c r="GW37" s="22"/>
    </row>
    <row r="38" spans="1:205">
      <c r="A38" s="22">
        <v>22</v>
      </c>
      <c r="B38" s="22"/>
      <c r="C38" s="29"/>
      <c r="D38" s="24"/>
      <c r="E38" s="24"/>
      <c r="F38" s="24"/>
      <c r="G38" s="24"/>
      <c r="H38" s="24"/>
      <c r="I38" s="24"/>
      <c r="J38" s="24"/>
      <c r="K38" s="24"/>
      <c r="L38" s="24"/>
      <c r="M38" s="23"/>
      <c r="Q38" s="23"/>
      <c r="R38" s="53">
        <f t="shared" si="133"/>
        <v>0</v>
      </c>
      <c r="S38" s="63">
        <f t="shared" si="134"/>
        <v>0</v>
      </c>
      <c r="T38" s="25"/>
      <c r="U38" s="25"/>
      <c r="V38" s="25"/>
      <c r="W38" s="25"/>
      <c r="X38" s="25"/>
      <c r="Y38" s="25"/>
      <c r="Z38" s="25"/>
      <c r="AA38" s="25"/>
      <c r="AB38" s="63"/>
      <c r="AC38" s="63">
        <f t="shared" si="159"/>
        <v>0</v>
      </c>
      <c r="AD38" s="25"/>
      <c r="AE38" s="25"/>
      <c r="AF38" s="66"/>
      <c r="AG38" s="66"/>
      <c r="AH38" s="66"/>
      <c r="AI38" s="63">
        <f t="shared" si="160"/>
        <v>0</v>
      </c>
      <c r="AJ38" s="25"/>
      <c r="AK38" s="25"/>
      <c r="AL38" s="25"/>
      <c r="AM38" s="25"/>
      <c r="AN38" s="25"/>
      <c r="AO38" s="53">
        <f t="shared" si="135"/>
        <v>0</v>
      </c>
      <c r="AP38" s="63">
        <f t="shared" si="136"/>
        <v>0</v>
      </c>
      <c r="AZ38" s="63">
        <f t="shared" si="137"/>
        <v>0</v>
      </c>
      <c r="BE38" s="66">
        <f t="shared" si="138"/>
        <v>0</v>
      </c>
      <c r="BH38" s="53">
        <f t="shared" si="139"/>
        <v>0</v>
      </c>
      <c r="BI38" s="63">
        <f t="shared" si="140"/>
        <v>0</v>
      </c>
      <c r="BS38" s="63">
        <f t="shared" si="141"/>
        <v>0</v>
      </c>
      <c r="BY38" s="66">
        <f t="shared" si="142"/>
        <v>0</v>
      </c>
      <c r="CB38" s="72">
        <f t="shared" si="161"/>
        <v>0</v>
      </c>
      <c r="CC38" s="66">
        <f t="shared" si="143"/>
        <v>0</v>
      </c>
      <c r="CM38" s="66">
        <f t="shared" si="144"/>
        <v>0</v>
      </c>
      <c r="CS38" s="66">
        <f t="shared" si="145"/>
        <v>0</v>
      </c>
      <c r="CV38" s="53">
        <f t="shared" si="146"/>
        <v>0</v>
      </c>
      <c r="CW38" s="63">
        <f t="shared" si="147"/>
        <v>0</v>
      </c>
      <c r="DG38" s="63">
        <f t="shared" si="148"/>
        <v>0</v>
      </c>
      <c r="DM38" s="66">
        <f t="shared" si="162"/>
        <v>0</v>
      </c>
      <c r="DS38" s="74">
        <f t="shared" si="149"/>
        <v>0</v>
      </c>
      <c r="DT38" s="73">
        <f t="shared" si="150"/>
        <v>0</v>
      </c>
      <c r="DU38" s="26"/>
      <c r="DX38" s="25"/>
      <c r="DY38" s="25"/>
      <c r="ED38" s="63">
        <f t="shared" si="151"/>
        <v>0</v>
      </c>
      <c r="EI38" s="66">
        <f t="shared" si="152"/>
        <v>0</v>
      </c>
      <c r="EK38" s="25"/>
      <c r="EL38" s="53">
        <f t="shared" si="153"/>
        <v>0</v>
      </c>
      <c r="EM38" s="63">
        <f t="shared" si="154"/>
        <v>0</v>
      </c>
      <c r="EW38" s="63">
        <f t="shared" si="155"/>
        <v>0</v>
      </c>
      <c r="FC38" s="66">
        <f t="shared" si="156"/>
        <v>0</v>
      </c>
      <c r="FF38" s="80">
        <f t="shared" si="157"/>
        <v>0</v>
      </c>
      <c r="FG38" s="77">
        <f t="shared" si="157"/>
        <v>0</v>
      </c>
      <c r="FH38" s="77">
        <f t="shared" si="157"/>
        <v>0</v>
      </c>
      <c r="FI38" s="77">
        <f t="shared" si="157"/>
        <v>0</v>
      </c>
      <c r="FJ38" s="27"/>
      <c r="FM38" s="25"/>
      <c r="FN38" s="25"/>
      <c r="FO38" s="25"/>
      <c r="FP38" s="25"/>
      <c r="FQ38" s="25"/>
      <c r="FR38" s="25"/>
      <c r="FS38" s="27"/>
      <c r="FV38" s="27"/>
      <c r="FX38" s="28"/>
      <c r="FY38" s="28"/>
      <c r="GB38" s="27"/>
      <c r="GC38" s="28"/>
      <c r="GD38" s="28"/>
      <c r="GE38" s="28"/>
      <c r="GF38" s="28"/>
      <c r="GG38" s="28"/>
      <c r="GH38" s="27"/>
      <c r="GI38" s="27"/>
      <c r="GJ38" s="27"/>
      <c r="GK38" s="28"/>
      <c r="GN38" s="27"/>
      <c r="GO38" s="27"/>
      <c r="GP38" s="25"/>
      <c r="GQ38" s="25"/>
      <c r="GR38" s="25"/>
      <c r="GS38" s="25"/>
      <c r="GT38" s="82">
        <f t="shared" si="158"/>
        <v>0</v>
      </c>
      <c r="GU38" s="22"/>
      <c r="GV38" s="22"/>
      <c r="GW38" s="22"/>
    </row>
    <row r="39" spans="1:205">
      <c r="A39" s="22">
        <v>23</v>
      </c>
      <c r="B39" s="22"/>
      <c r="C39" s="29"/>
      <c r="D39" s="24"/>
      <c r="E39" s="24"/>
      <c r="F39" s="24"/>
      <c r="G39" s="24"/>
      <c r="H39" s="24"/>
      <c r="I39" s="24"/>
      <c r="J39" s="24"/>
      <c r="K39" s="24"/>
      <c r="L39" s="24"/>
      <c r="M39" s="23"/>
      <c r="Q39" s="23"/>
      <c r="R39" s="53">
        <f t="shared" si="133"/>
        <v>0</v>
      </c>
      <c r="S39" s="63">
        <f t="shared" si="134"/>
        <v>0</v>
      </c>
      <c r="T39" s="25"/>
      <c r="U39" s="25"/>
      <c r="V39" s="25"/>
      <c r="W39" s="25"/>
      <c r="X39" s="25"/>
      <c r="Y39" s="25"/>
      <c r="Z39" s="25"/>
      <c r="AA39" s="25"/>
      <c r="AB39" s="63"/>
      <c r="AC39" s="63">
        <f t="shared" si="159"/>
        <v>0</v>
      </c>
      <c r="AD39" s="25"/>
      <c r="AE39" s="25"/>
      <c r="AF39" s="66"/>
      <c r="AG39" s="66"/>
      <c r="AH39" s="66"/>
      <c r="AI39" s="63">
        <f t="shared" si="160"/>
        <v>0</v>
      </c>
      <c r="AJ39" s="25"/>
      <c r="AK39" s="25"/>
      <c r="AL39" s="25"/>
      <c r="AM39" s="25"/>
      <c r="AN39" s="25"/>
      <c r="AO39" s="53">
        <f t="shared" si="135"/>
        <v>0</v>
      </c>
      <c r="AP39" s="63">
        <f t="shared" si="136"/>
        <v>0</v>
      </c>
      <c r="AZ39" s="63">
        <f t="shared" si="137"/>
        <v>0</v>
      </c>
      <c r="BE39" s="66">
        <f t="shared" si="138"/>
        <v>0</v>
      </c>
      <c r="BH39" s="53">
        <f t="shared" si="139"/>
        <v>0</v>
      </c>
      <c r="BI39" s="63">
        <f t="shared" si="140"/>
        <v>0</v>
      </c>
      <c r="BS39" s="63">
        <f t="shared" si="141"/>
        <v>0</v>
      </c>
      <c r="BY39" s="66">
        <f t="shared" si="142"/>
        <v>0</v>
      </c>
      <c r="CB39" s="72">
        <f t="shared" si="161"/>
        <v>0</v>
      </c>
      <c r="CC39" s="66">
        <f t="shared" si="143"/>
        <v>0</v>
      </c>
      <c r="CM39" s="66">
        <f t="shared" si="144"/>
        <v>0</v>
      </c>
      <c r="CS39" s="66">
        <f t="shared" si="145"/>
        <v>0</v>
      </c>
      <c r="CV39" s="53">
        <f t="shared" si="146"/>
        <v>0</v>
      </c>
      <c r="CW39" s="63">
        <f t="shared" si="147"/>
        <v>0</v>
      </c>
      <c r="DG39" s="63">
        <f t="shared" si="148"/>
        <v>0</v>
      </c>
      <c r="DM39" s="66">
        <f t="shared" si="162"/>
        <v>0</v>
      </c>
      <c r="DS39" s="74">
        <f t="shared" si="149"/>
        <v>0</v>
      </c>
      <c r="DT39" s="73">
        <f t="shared" si="150"/>
        <v>0</v>
      </c>
      <c r="DU39" s="26"/>
      <c r="DX39" s="25"/>
      <c r="DY39" s="25"/>
      <c r="ED39" s="63">
        <f t="shared" si="151"/>
        <v>0</v>
      </c>
      <c r="EI39" s="66">
        <f t="shared" si="152"/>
        <v>0</v>
      </c>
      <c r="EK39" s="25"/>
      <c r="EL39" s="53">
        <f t="shared" si="153"/>
        <v>0</v>
      </c>
      <c r="EM39" s="63">
        <f t="shared" si="154"/>
        <v>0</v>
      </c>
      <c r="EW39" s="63">
        <f t="shared" si="155"/>
        <v>0</v>
      </c>
      <c r="FC39" s="66">
        <f t="shared" si="156"/>
        <v>0</v>
      </c>
      <c r="FF39" s="80">
        <f t="shared" si="157"/>
        <v>0</v>
      </c>
      <c r="FG39" s="77">
        <f t="shared" si="157"/>
        <v>0</v>
      </c>
      <c r="FH39" s="77">
        <f t="shared" si="157"/>
        <v>0</v>
      </c>
      <c r="FI39" s="77">
        <f t="shared" si="157"/>
        <v>0</v>
      </c>
      <c r="FJ39" s="27"/>
      <c r="FM39" s="25"/>
      <c r="FN39" s="25"/>
      <c r="FO39" s="25"/>
      <c r="FP39" s="25"/>
      <c r="FQ39" s="25"/>
      <c r="FR39" s="25"/>
      <c r="FS39" s="27"/>
      <c r="FV39" s="27"/>
      <c r="FX39" s="28"/>
      <c r="FY39" s="28"/>
      <c r="GB39" s="27"/>
      <c r="GC39" s="28"/>
      <c r="GD39" s="28"/>
      <c r="GE39" s="28"/>
      <c r="GF39" s="28"/>
      <c r="GG39" s="28"/>
      <c r="GH39" s="27"/>
      <c r="GI39" s="27"/>
      <c r="GJ39" s="27"/>
      <c r="GK39" s="28"/>
      <c r="GN39" s="27"/>
      <c r="GO39" s="27"/>
      <c r="GP39" s="25"/>
      <c r="GQ39" s="25"/>
      <c r="GR39" s="25"/>
      <c r="GS39" s="25"/>
      <c r="GT39" s="82">
        <f t="shared" si="158"/>
        <v>0</v>
      </c>
      <c r="GU39" s="22"/>
      <c r="GV39" s="22"/>
      <c r="GW39" s="22"/>
    </row>
    <row r="40" spans="1:205">
      <c r="A40" s="22">
        <v>24</v>
      </c>
      <c r="B40" s="22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3"/>
      <c r="Q40" s="23"/>
      <c r="R40" s="53">
        <f t="shared" si="133"/>
        <v>0</v>
      </c>
      <c r="S40" s="63">
        <f t="shared" si="134"/>
        <v>0</v>
      </c>
      <c r="T40" s="25"/>
      <c r="U40" s="25"/>
      <c r="V40" s="25"/>
      <c r="W40" s="25"/>
      <c r="X40" s="25"/>
      <c r="Y40" s="25"/>
      <c r="Z40" s="25"/>
      <c r="AA40" s="25"/>
      <c r="AB40" s="63"/>
      <c r="AC40" s="63">
        <f t="shared" si="159"/>
        <v>0</v>
      </c>
      <c r="AD40" s="25"/>
      <c r="AE40" s="25"/>
      <c r="AF40" s="66"/>
      <c r="AG40" s="66"/>
      <c r="AH40" s="66"/>
      <c r="AI40" s="63">
        <f t="shared" si="160"/>
        <v>0</v>
      </c>
      <c r="AJ40" s="25"/>
      <c r="AK40" s="25"/>
      <c r="AL40" s="25"/>
      <c r="AM40" s="25"/>
      <c r="AN40" s="25"/>
      <c r="AO40" s="53">
        <f t="shared" si="135"/>
        <v>0</v>
      </c>
      <c r="AP40" s="63">
        <f t="shared" si="136"/>
        <v>0</v>
      </c>
      <c r="AZ40" s="63">
        <f t="shared" si="137"/>
        <v>0</v>
      </c>
      <c r="BE40" s="66">
        <f t="shared" si="138"/>
        <v>0</v>
      </c>
      <c r="BH40" s="53">
        <f t="shared" si="139"/>
        <v>0</v>
      </c>
      <c r="BI40" s="63">
        <f t="shared" si="140"/>
        <v>0</v>
      </c>
      <c r="BS40" s="63">
        <f t="shared" si="141"/>
        <v>0</v>
      </c>
      <c r="BY40" s="66">
        <f t="shared" si="142"/>
        <v>0</v>
      </c>
      <c r="CB40" s="72">
        <f t="shared" si="161"/>
        <v>0</v>
      </c>
      <c r="CC40" s="66">
        <f t="shared" si="143"/>
        <v>0</v>
      </c>
      <c r="CM40" s="66">
        <f t="shared" si="144"/>
        <v>0</v>
      </c>
      <c r="CS40" s="66">
        <f t="shared" si="145"/>
        <v>0</v>
      </c>
      <c r="CV40" s="53">
        <f t="shared" si="146"/>
        <v>0</v>
      </c>
      <c r="CW40" s="63">
        <f t="shared" si="147"/>
        <v>0</v>
      </c>
      <c r="DG40" s="63">
        <f t="shared" si="148"/>
        <v>0</v>
      </c>
      <c r="DM40" s="66">
        <f t="shared" si="162"/>
        <v>0</v>
      </c>
      <c r="DS40" s="74">
        <f t="shared" si="149"/>
        <v>0</v>
      </c>
      <c r="DT40" s="73">
        <f t="shared" si="150"/>
        <v>0</v>
      </c>
      <c r="DU40" s="26"/>
      <c r="DX40" s="25"/>
      <c r="DY40" s="25"/>
      <c r="ED40" s="63">
        <f t="shared" si="151"/>
        <v>0</v>
      </c>
      <c r="EI40" s="66">
        <f t="shared" si="152"/>
        <v>0</v>
      </c>
      <c r="EK40" s="25"/>
      <c r="EL40" s="53">
        <f t="shared" si="153"/>
        <v>0</v>
      </c>
      <c r="EM40" s="63">
        <f t="shared" si="154"/>
        <v>0</v>
      </c>
      <c r="EW40" s="63">
        <f t="shared" si="155"/>
        <v>0</v>
      </c>
      <c r="FC40" s="66">
        <f t="shared" si="156"/>
        <v>0</v>
      </c>
      <c r="FF40" s="80">
        <f t="shared" si="157"/>
        <v>0</v>
      </c>
      <c r="FG40" s="77">
        <f t="shared" si="157"/>
        <v>0</v>
      </c>
      <c r="FH40" s="77">
        <f t="shared" si="157"/>
        <v>0</v>
      </c>
      <c r="FI40" s="77">
        <f t="shared" si="157"/>
        <v>0</v>
      </c>
      <c r="FJ40" s="27"/>
      <c r="FM40" s="25"/>
      <c r="FN40" s="25"/>
      <c r="FO40" s="25"/>
      <c r="FP40" s="25"/>
      <c r="FQ40" s="25"/>
      <c r="FR40" s="25"/>
      <c r="FS40" s="27"/>
      <c r="FV40" s="27"/>
      <c r="FX40" s="28"/>
      <c r="FY40" s="28"/>
      <c r="GB40" s="27"/>
      <c r="GC40" s="28"/>
      <c r="GD40" s="28"/>
      <c r="GE40" s="28"/>
      <c r="GF40" s="28"/>
      <c r="GG40" s="28"/>
      <c r="GH40" s="27"/>
      <c r="GI40" s="27"/>
      <c r="GJ40" s="27"/>
      <c r="GK40" s="28"/>
      <c r="GN40" s="27"/>
      <c r="GO40" s="27"/>
      <c r="GP40" s="25"/>
      <c r="GQ40" s="25"/>
      <c r="GR40" s="25"/>
      <c r="GS40" s="25"/>
      <c r="GT40" s="82">
        <f t="shared" si="158"/>
        <v>0</v>
      </c>
      <c r="GU40" s="22"/>
      <c r="GV40" s="22"/>
      <c r="GW40" s="22"/>
    </row>
    <row r="41" spans="1:205">
      <c r="A41" s="22">
        <v>25</v>
      </c>
      <c r="B41" s="22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3"/>
      <c r="Q41" s="23"/>
      <c r="R41" s="53">
        <f t="shared" si="133"/>
        <v>0</v>
      </c>
      <c r="S41" s="63">
        <f t="shared" si="134"/>
        <v>0</v>
      </c>
      <c r="T41" s="25"/>
      <c r="U41" s="25"/>
      <c r="V41" s="25"/>
      <c r="W41" s="25"/>
      <c r="X41" s="25"/>
      <c r="Y41" s="25"/>
      <c r="Z41" s="25"/>
      <c r="AA41" s="25"/>
      <c r="AB41" s="63"/>
      <c r="AC41" s="63">
        <f t="shared" si="159"/>
        <v>0</v>
      </c>
      <c r="AD41" s="25"/>
      <c r="AE41" s="25"/>
      <c r="AF41" s="66"/>
      <c r="AG41" s="66"/>
      <c r="AH41" s="66"/>
      <c r="AI41" s="63">
        <f t="shared" si="160"/>
        <v>0</v>
      </c>
      <c r="AJ41" s="25"/>
      <c r="AK41" s="25"/>
      <c r="AL41" s="25"/>
      <c r="AM41" s="25"/>
      <c r="AN41" s="25"/>
      <c r="AO41" s="53">
        <f t="shared" si="135"/>
        <v>0</v>
      </c>
      <c r="AP41" s="63">
        <f t="shared" si="136"/>
        <v>0</v>
      </c>
      <c r="AZ41" s="63">
        <f t="shared" si="137"/>
        <v>0</v>
      </c>
      <c r="BE41" s="66">
        <f t="shared" si="138"/>
        <v>0</v>
      </c>
      <c r="BH41" s="53">
        <f t="shared" si="139"/>
        <v>0</v>
      </c>
      <c r="BI41" s="63">
        <f t="shared" si="140"/>
        <v>0</v>
      </c>
      <c r="BS41" s="63">
        <f t="shared" si="141"/>
        <v>0</v>
      </c>
      <c r="BY41" s="66">
        <f t="shared" si="142"/>
        <v>0</v>
      </c>
      <c r="CB41" s="72">
        <f t="shared" si="161"/>
        <v>0</v>
      </c>
      <c r="CC41" s="66">
        <f t="shared" si="143"/>
        <v>0</v>
      </c>
      <c r="CM41" s="66">
        <f t="shared" si="144"/>
        <v>0</v>
      </c>
      <c r="CS41" s="66">
        <f t="shared" si="145"/>
        <v>0</v>
      </c>
      <c r="CV41" s="53">
        <f t="shared" si="146"/>
        <v>0</v>
      </c>
      <c r="CW41" s="63">
        <f t="shared" si="147"/>
        <v>0</v>
      </c>
      <c r="DG41" s="63">
        <f t="shared" si="148"/>
        <v>0</v>
      </c>
      <c r="DM41" s="66">
        <f t="shared" si="162"/>
        <v>0</v>
      </c>
      <c r="DS41" s="74">
        <f t="shared" si="149"/>
        <v>0</v>
      </c>
      <c r="DT41" s="73">
        <f t="shared" si="150"/>
        <v>0</v>
      </c>
      <c r="DU41" s="26"/>
      <c r="DX41" s="25"/>
      <c r="DY41" s="25"/>
      <c r="ED41" s="63">
        <f t="shared" si="151"/>
        <v>0</v>
      </c>
      <c r="EI41" s="66">
        <f t="shared" si="152"/>
        <v>0</v>
      </c>
      <c r="EK41" s="25"/>
      <c r="EL41" s="53">
        <f t="shared" si="153"/>
        <v>0</v>
      </c>
      <c r="EM41" s="63">
        <f t="shared" si="154"/>
        <v>0</v>
      </c>
      <c r="EW41" s="63">
        <f t="shared" si="155"/>
        <v>0</v>
      </c>
      <c r="FC41" s="66">
        <f t="shared" si="156"/>
        <v>0</v>
      </c>
      <c r="FF41" s="80">
        <f t="shared" si="157"/>
        <v>0</v>
      </c>
      <c r="FG41" s="77">
        <f t="shared" si="157"/>
        <v>0</v>
      </c>
      <c r="FH41" s="77">
        <f t="shared" si="157"/>
        <v>0</v>
      </c>
      <c r="FI41" s="77">
        <f t="shared" si="157"/>
        <v>0</v>
      </c>
      <c r="FJ41" s="27"/>
      <c r="FM41" s="25"/>
      <c r="FN41" s="25"/>
      <c r="FO41" s="25"/>
      <c r="FP41" s="25"/>
      <c r="FQ41" s="25"/>
      <c r="FR41" s="25"/>
      <c r="FS41" s="27"/>
      <c r="FV41" s="27"/>
      <c r="FX41" s="28"/>
      <c r="FY41" s="28"/>
      <c r="GB41" s="27"/>
      <c r="GC41" s="28"/>
      <c r="GD41" s="28"/>
      <c r="GE41" s="28"/>
      <c r="GF41" s="28"/>
      <c r="GG41" s="28"/>
      <c r="GH41" s="27"/>
      <c r="GI41" s="27"/>
      <c r="GJ41" s="27"/>
      <c r="GK41" s="28"/>
      <c r="GN41" s="27"/>
      <c r="GO41" s="27"/>
      <c r="GP41" s="25"/>
      <c r="GQ41" s="25"/>
      <c r="GR41" s="25"/>
      <c r="GS41" s="25"/>
      <c r="GT41" s="82">
        <f t="shared" si="158"/>
        <v>0</v>
      </c>
      <c r="GU41" s="22"/>
      <c r="GV41" s="22"/>
      <c r="GW41" s="22"/>
    </row>
    <row r="42" spans="1:205">
      <c r="A42" s="22">
        <v>26</v>
      </c>
      <c r="D42" s="24"/>
      <c r="E42" s="24"/>
      <c r="F42" s="24"/>
      <c r="G42" s="24"/>
      <c r="H42" s="24"/>
      <c r="I42" s="24"/>
      <c r="J42" s="24"/>
      <c r="K42" s="24"/>
      <c r="L42" s="24"/>
      <c r="M42" s="23"/>
      <c r="Q42" s="23"/>
      <c r="R42" s="53">
        <f t="shared" si="133"/>
        <v>0</v>
      </c>
      <c r="S42" s="63">
        <f t="shared" si="134"/>
        <v>0</v>
      </c>
      <c r="T42" s="25"/>
      <c r="U42" s="25"/>
      <c r="V42" s="25"/>
      <c r="W42" s="25"/>
      <c r="X42" s="25"/>
      <c r="Y42" s="25"/>
      <c r="Z42" s="25"/>
      <c r="AA42" s="25"/>
      <c r="AB42" s="63"/>
      <c r="AC42" s="63">
        <f t="shared" si="159"/>
        <v>0</v>
      </c>
      <c r="AD42" s="25"/>
      <c r="AE42" s="25"/>
      <c r="AF42" s="66"/>
      <c r="AG42" s="66"/>
      <c r="AH42" s="66"/>
      <c r="AI42" s="63">
        <f t="shared" si="160"/>
        <v>0</v>
      </c>
      <c r="AJ42" s="25"/>
      <c r="AK42" s="25"/>
      <c r="AL42" s="25"/>
      <c r="AM42" s="25"/>
      <c r="AN42" s="25"/>
      <c r="AO42" s="53">
        <f t="shared" si="135"/>
        <v>0</v>
      </c>
      <c r="AP42" s="63">
        <f t="shared" si="136"/>
        <v>0</v>
      </c>
      <c r="AZ42" s="63">
        <f t="shared" si="137"/>
        <v>0</v>
      </c>
      <c r="BE42" s="66">
        <f t="shared" si="138"/>
        <v>0</v>
      </c>
      <c r="BH42" s="53">
        <f t="shared" si="139"/>
        <v>0</v>
      </c>
      <c r="BI42" s="63">
        <f t="shared" si="140"/>
        <v>0</v>
      </c>
      <c r="BS42" s="63">
        <f t="shared" si="141"/>
        <v>0</v>
      </c>
      <c r="BY42" s="66">
        <f t="shared" si="142"/>
        <v>0</v>
      </c>
      <c r="CB42" s="72">
        <f t="shared" si="161"/>
        <v>0</v>
      </c>
      <c r="CC42" s="66">
        <f t="shared" si="143"/>
        <v>0</v>
      </c>
      <c r="CM42" s="66">
        <f t="shared" si="144"/>
        <v>0</v>
      </c>
      <c r="CS42" s="66">
        <f t="shared" si="145"/>
        <v>0</v>
      </c>
      <c r="CV42" s="53">
        <f t="shared" si="146"/>
        <v>0</v>
      </c>
      <c r="CW42" s="63">
        <f t="shared" si="147"/>
        <v>0</v>
      </c>
      <c r="DG42" s="63">
        <f t="shared" si="148"/>
        <v>0</v>
      </c>
      <c r="DM42" s="66">
        <f t="shared" si="162"/>
        <v>0</v>
      </c>
      <c r="DS42" s="74">
        <f t="shared" si="149"/>
        <v>0</v>
      </c>
      <c r="DT42" s="73">
        <f t="shared" si="150"/>
        <v>0</v>
      </c>
      <c r="DU42" s="26"/>
      <c r="DX42" s="25"/>
      <c r="DY42" s="25"/>
      <c r="ED42" s="63">
        <f t="shared" si="151"/>
        <v>0</v>
      </c>
      <c r="EI42" s="66">
        <f t="shared" si="152"/>
        <v>0</v>
      </c>
      <c r="EK42" s="25"/>
      <c r="EL42" s="53">
        <f t="shared" si="153"/>
        <v>0</v>
      </c>
      <c r="EM42" s="63">
        <f t="shared" si="154"/>
        <v>0</v>
      </c>
      <c r="EW42" s="63">
        <f t="shared" si="155"/>
        <v>0</v>
      </c>
      <c r="FC42" s="66">
        <f t="shared" si="156"/>
        <v>0</v>
      </c>
      <c r="FF42" s="80">
        <f t="shared" si="157"/>
        <v>0</v>
      </c>
      <c r="FG42" s="77">
        <f t="shared" si="157"/>
        <v>0</v>
      </c>
      <c r="FH42" s="77">
        <f t="shared" si="157"/>
        <v>0</v>
      </c>
      <c r="FI42" s="77">
        <f t="shared" si="157"/>
        <v>0</v>
      </c>
      <c r="FJ42" s="27"/>
      <c r="FM42" s="25"/>
      <c r="FN42" s="25"/>
      <c r="FO42" s="25"/>
      <c r="FP42" s="25"/>
      <c r="FQ42" s="25"/>
      <c r="FR42" s="25"/>
      <c r="FS42" s="27"/>
      <c r="FV42" s="27"/>
      <c r="FX42" s="28"/>
      <c r="FY42" s="28"/>
      <c r="GB42" s="27"/>
      <c r="GC42" s="28"/>
      <c r="GD42" s="28"/>
      <c r="GE42" s="28"/>
      <c r="GF42" s="28"/>
      <c r="GG42" s="28"/>
      <c r="GH42" s="27"/>
      <c r="GI42" s="27"/>
      <c r="GJ42" s="27"/>
      <c r="GK42" s="28"/>
      <c r="GN42" s="27"/>
      <c r="GO42" s="27"/>
      <c r="GP42" s="25"/>
      <c r="GQ42" s="25"/>
      <c r="GR42" s="25"/>
      <c r="GS42" s="25"/>
      <c r="GT42" s="82">
        <f t="shared" si="158"/>
        <v>0</v>
      </c>
      <c r="GU42" s="22"/>
      <c r="GV42" s="22"/>
      <c r="GW42" s="22"/>
    </row>
    <row r="43" spans="1:205">
      <c r="A43" s="22">
        <v>27</v>
      </c>
      <c r="D43" s="24"/>
      <c r="E43" s="24"/>
      <c r="F43" s="24"/>
      <c r="G43" s="24"/>
      <c r="H43" s="24"/>
      <c r="I43" s="24"/>
      <c r="J43" s="24"/>
      <c r="K43" s="24"/>
      <c r="L43" s="24"/>
      <c r="M43" s="23"/>
      <c r="Q43" s="23"/>
      <c r="R43" s="53">
        <f t="shared" si="133"/>
        <v>0</v>
      </c>
      <c r="S43" s="63">
        <f t="shared" si="134"/>
        <v>0</v>
      </c>
      <c r="T43" s="25"/>
      <c r="U43" s="25"/>
      <c r="V43" s="25"/>
      <c r="W43" s="25"/>
      <c r="X43" s="25"/>
      <c r="Y43" s="25"/>
      <c r="Z43" s="25"/>
      <c r="AA43" s="25"/>
      <c r="AB43" s="63"/>
      <c r="AC43" s="63">
        <f t="shared" si="159"/>
        <v>0</v>
      </c>
      <c r="AD43" s="25"/>
      <c r="AE43" s="25"/>
      <c r="AF43" s="66"/>
      <c r="AG43" s="66"/>
      <c r="AH43" s="66"/>
      <c r="AI43" s="63">
        <f t="shared" si="160"/>
        <v>0</v>
      </c>
      <c r="AJ43" s="25"/>
      <c r="AK43" s="25"/>
      <c r="AL43" s="25"/>
      <c r="AM43" s="25"/>
      <c r="AN43" s="25"/>
      <c r="AO43" s="53">
        <f t="shared" si="135"/>
        <v>0</v>
      </c>
      <c r="AP43" s="63">
        <f t="shared" si="136"/>
        <v>0</v>
      </c>
      <c r="AZ43" s="63">
        <f t="shared" si="137"/>
        <v>0</v>
      </c>
      <c r="BE43" s="66">
        <f t="shared" si="138"/>
        <v>0</v>
      </c>
      <c r="BH43" s="53">
        <f t="shared" si="139"/>
        <v>0</v>
      </c>
      <c r="BI43" s="63">
        <f t="shared" si="140"/>
        <v>0</v>
      </c>
      <c r="BS43" s="63">
        <f t="shared" si="141"/>
        <v>0</v>
      </c>
      <c r="BY43" s="66">
        <f t="shared" si="142"/>
        <v>0</v>
      </c>
      <c r="CB43" s="72">
        <f t="shared" si="161"/>
        <v>0</v>
      </c>
      <c r="CC43" s="66">
        <f t="shared" si="143"/>
        <v>0</v>
      </c>
      <c r="CM43" s="66">
        <f t="shared" si="144"/>
        <v>0</v>
      </c>
      <c r="CS43" s="66">
        <f t="shared" si="145"/>
        <v>0</v>
      </c>
      <c r="CV43" s="53">
        <f t="shared" si="146"/>
        <v>0</v>
      </c>
      <c r="CW43" s="63">
        <f t="shared" si="147"/>
        <v>0</v>
      </c>
      <c r="DG43" s="63">
        <f t="shared" si="148"/>
        <v>0</v>
      </c>
      <c r="DM43" s="66">
        <f t="shared" si="162"/>
        <v>0</v>
      </c>
      <c r="DS43" s="74">
        <f t="shared" si="149"/>
        <v>0</v>
      </c>
      <c r="DT43" s="73">
        <f t="shared" si="150"/>
        <v>0</v>
      </c>
      <c r="DU43" s="26"/>
      <c r="DX43" s="25"/>
      <c r="DY43" s="25"/>
      <c r="ED43" s="63">
        <f t="shared" si="151"/>
        <v>0</v>
      </c>
      <c r="EI43" s="66">
        <f t="shared" si="152"/>
        <v>0</v>
      </c>
      <c r="EK43" s="25"/>
      <c r="EL43" s="53">
        <f t="shared" si="153"/>
        <v>0</v>
      </c>
      <c r="EM43" s="63">
        <f t="shared" si="154"/>
        <v>0</v>
      </c>
      <c r="EW43" s="63">
        <f t="shared" si="155"/>
        <v>0</v>
      </c>
      <c r="FC43" s="66">
        <f t="shared" si="156"/>
        <v>0</v>
      </c>
      <c r="FF43" s="80">
        <f t="shared" si="157"/>
        <v>0</v>
      </c>
      <c r="FG43" s="77">
        <f t="shared" si="157"/>
        <v>0</v>
      </c>
      <c r="FH43" s="77">
        <f t="shared" si="157"/>
        <v>0</v>
      </c>
      <c r="FI43" s="77">
        <f t="shared" si="157"/>
        <v>0</v>
      </c>
      <c r="FJ43" s="27"/>
      <c r="FM43" s="25"/>
      <c r="FN43" s="25"/>
      <c r="FO43" s="25"/>
      <c r="FP43" s="25"/>
      <c r="FQ43" s="25"/>
      <c r="FR43" s="25"/>
      <c r="FS43" s="27"/>
      <c r="FV43" s="27"/>
      <c r="FX43" s="28"/>
      <c r="FY43" s="28"/>
      <c r="GB43" s="27"/>
      <c r="GC43" s="28"/>
      <c r="GD43" s="28"/>
      <c r="GE43" s="28"/>
      <c r="GF43" s="28"/>
      <c r="GG43" s="28"/>
      <c r="GH43" s="27"/>
      <c r="GI43" s="27"/>
      <c r="GJ43" s="27"/>
      <c r="GK43" s="28"/>
      <c r="GN43" s="27"/>
      <c r="GO43" s="27"/>
      <c r="GP43" s="25"/>
      <c r="GQ43" s="25"/>
      <c r="GR43" s="25"/>
      <c r="GS43" s="25"/>
      <c r="GT43" s="82">
        <f t="shared" si="158"/>
        <v>0</v>
      </c>
      <c r="GU43" s="22"/>
      <c r="GV43" s="22"/>
      <c r="GW43" s="22"/>
    </row>
    <row r="44" spans="1:205">
      <c r="A44" s="22">
        <v>28</v>
      </c>
      <c r="C44" s="29"/>
      <c r="D44" s="24"/>
      <c r="E44" s="24"/>
      <c r="F44" s="24"/>
      <c r="G44" s="24"/>
      <c r="H44" s="24"/>
      <c r="I44" s="24"/>
      <c r="J44" s="24"/>
      <c r="K44" s="24"/>
      <c r="L44" s="24"/>
      <c r="M44" s="23"/>
      <c r="Q44" s="23"/>
      <c r="R44" s="53">
        <f t="shared" si="133"/>
        <v>0</v>
      </c>
      <c r="S44" s="63">
        <f t="shared" si="134"/>
        <v>0</v>
      </c>
      <c r="T44" s="25"/>
      <c r="U44" s="25"/>
      <c r="V44" s="25"/>
      <c r="W44" s="25"/>
      <c r="X44" s="25"/>
      <c r="Y44" s="25"/>
      <c r="Z44" s="25"/>
      <c r="AA44" s="25"/>
      <c r="AB44" s="63"/>
      <c r="AC44" s="63">
        <f t="shared" si="159"/>
        <v>0</v>
      </c>
      <c r="AD44" s="25"/>
      <c r="AE44" s="25"/>
      <c r="AF44" s="66"/>
      <c r="AG44" s="66"/>
      <c r="AH44" s="66"/>
      <c r="AI44" s="63">
        <f t="shared" si="160"/>
        <v>0</v>
      </c>
      <c r="AJ44" s="25"/>
      <c r="AK44" s="25"/>
      <c r="AL44" s="25"/>
      <c r="AM44" s="25"/>
      <c r="AN44" s="25"/>
      <c r="AO44" s="53">
        <f t="shared" si="135"/>
        <v>0</v>
      </c>
      <c r="AP44" s="63">
        <f t="shared" si="136"/>
        <v>0</v>
      </c>
      <c r="AZ44" s="63">
        <f t="shared" si="137"/>
        <v>0</v>
      </c>
      <c r="BE44" s="66">
        <f t="shared" si="138"/>
        <v>0</v>
      </c>
      <c r="BH44" s="53">
        <f t="shared" si="139"/>
        <v>0</v>
      </c>
      <c r="BI44" s="63">
        <f t="shared" si="140"/>
        <v>0</v>
      </c>
      <c r="BS44" s="63">
        <f t="shared" si="141"/>
        <v>0</v>
      </c>
      <c r="BY44" s="66">
        <f t="shared" si="142"/>
        <v>0</v>
      </c>
      <c r="CB44" s="72">
        <f t="shared" si="161"/>
        <v>0</v>
      </c>
      <c r="CC44" s="66">
        <f t="shared" si="143"/>
        <v>0</v>
      </c>
      <c r="CM44" s="66">
        <f t="shared" si="144"/>
        <v>0</v>
      </c>
      <c r="CS44" s="66">
        <f t="shared" si="145"/>
        <v>0</v>
      </c>
      <c r="CV44" s="53">
        <f t="shared" si="146"/>
        <v>0</v>
      </c>
      <c r="CW44" s="63">
        <f t="shared" si="147"/>
        <v>0</v>
      </c>
      <c r="DG44" s="63">
        <f t="shared" si="148"/>
        <v>0</v>
      </c>
      <c r="DM44" s="66">
        <f t="shared" si="162"/>
        <v>0</v>
      </c>
      <c r="DS44" s="74">
        <f t="shared" si="149"/>
        <v>0</v>
      </c>
      <c r="DT44" s="73">
        <f t="shared" si="150"/>
        <v>0</v>
      </c>
      <c r="DU44" s="26"/>
      <c r="DX44" s="25"/>
      <c r="DY44" s="25"/>
      <c r="ED44" s="63">
        <f t="shared" si="151"/>
        <v>0</v>
      </c>
      <c r="EI44" s="66">
        <f t="shared" si="152"/>
        <v>0</v>
      </c>
      <c r="EK44" s="25"/>
      <c r="EL44" s="53">
        <f t="shared" si="153"/>
        <v>0</v>
      </c>
      <c r="EM44" s="63">
        <f t="shared" si="154"/>
        <v>0</v>
      </c>
      <c r="EW44" s="63">
        <f t="shared" si="155"/>
        <v>0</v>
      </c>
      <c r="FC44" s="66">
        <f t="shared" si="156"/>
        <v>0</v>
      </c>
      <c r="FF44" s="80">
        <f t="shared" si="157"/>
        <v>0</v>
      </c>
      <c r="FG44" s="77">
        <f t="shared" si="157"/>
        <v>0</v>
      </c>
      <c r="FH44" s="77">
        <f t="shared" si="157"/>
        <v>0</v>
      </c>
      <c r="FI44" s="77">
        <f t="shared" si="157"/>
        <v>0</v>
      </c>
      <c r="FJ44" s="27"/>
      <c r="FM44" s="25"/>
      <c r="FN44" s="25"/>
      <c r="FO44" s="25"/>
      <c r="FP44" s="25"/>
      <c r="FQ44" s="25"/>
      <c r="FR44" s="25"/>
      <c r="FS44" s="27"/>
      <c r="FV44" s="27"/>
      <c r="FX44" s="28"/>
      <c r="FY44" s="28"/>
      <c r="GB44" s="27"/>
      <c r="GC44" s="28"/>
      <c r="GD44" s="28"/>
      <c r="GE44" s="28"/>
      <c r="GF44" s="28"/>
      <c r="GG44" s="28"/>
      <c r="GH44" s="27"/>
      <c r="GI44" s="27"/>
      <c r="GJ44" s="27"/>
      <c r="GK44" s="28"/>
      <c r="GN44" s="27"/>
      <c r="GO44" s="27"/>
      <c r="GP44" s="25"/>
      <c r="GQ44" s="25"/>
      <c r="GR44" s="25"/>
      <c r="GS44" s="25"/>
      <c r="GT44" s="82">
        <f t="shared" si="158"/>
        <v>0</v>
      </c>
      <c r="GU44" s="22"/>
      <c r="GV44" s="22"/>
      <c r="GW44" s="22"/>
    </row>
    <row r="45" spans="1:205">
      <c r="A45" s="22">
        <v>29</v>
      </c>
      <c r="D45" s="24"/>
      <c r="E45" s="24"/>
      <c r="F45" s="24"/>
      <c r="G45" s="24"/>
      <c r="H45" s="24"/>
      <c r="I45" s="24"/>
      <c r="J45" s="24"/>
      <c r="K45" s="24"/>
      <c r="L45" s="24"/>
      <c r="M45" s="23"/>
      <c r="Q45" s="23"/>
      <c r="R45" s="53">
        <f t="shared" si="133"/>
        <v>0</v>
      </c>
      <c r="S45" s="63">
        <f t="shared" si="134"/>
        <v>0</v>
      </c>
      <c r="T45" s="25"/>
      <c r="U45" s="25"/>
      <c r="V45" s="25"/>
      <c r="W45" s="25"/>
      <c r="X45" s="25"/>
      <c r="Y45" s="25"/>
      <c r="Z45" s="25"/>
      <c r="AA45" s="25"/>
      <c r="AB45" s="63"/>
      <c r="AC45" s="63">
        <f t="shared" si="159"/>
        <v>0</v>
      </c>
      <c r="AD45" s="25"/>
      <c r="AE45" s="25"/>
      <c r="AF45" s="66"/>
      <c r="AG45" s="66"/>
      <c r="AH45" s="66"/>
      <c r="AI45" s="63">
        <f t="shared" si="160"/>
        <v>0</v>
      </c>
      <c r="AJ45" s="25"/>
      <c r="AK45" s="25"/>
      <c r="AL45" s="25"/>
      <c r="AM45" s="25"/>
      <c r="AN45" s="25"/>
      <c r="AO45" s="53">
        <f t="shared" si="135"/>
        <v>0</v>
      </c>
      <c r="AP45" s="63">
        <f t="shared" si="136"/>
        <v>0</v>
      </c>
      <c r="AZ45" s="63">
        <f t="shared" si="137"/>
        <v>0</v>
      </c>
      <c r="BE45" s="66">
        <f t="shared" si="138"/>
        <v>0</v>
      </c>
      <c r="BH45" s="53">
        <f t="shared" si="139"/>
        <v>0</v>
      </c>
      <c r="BI45" s="63">
        <f t="shared" si="140"/>
        <v>0</v>
      </c>
      <c r="BS45" s="63">
        <f t="shared" si="141"/>
        <v>0</v>
      </c>
      <c r="BY45" s="66">
        <f t="shared" si="142"/>
        <v>0</v>
      </c>
      <c r="CB45" s="72">
        <f t="shared" si="161"/>
        <v>0</v>
      </c>
      <c r="CC45" s="66">
        <f t="shared" si="143"/>
        <v>0</v>
      </c>
      <c r="CM45" s="66">
        <f t="shared" si="144"/>
        <v>0</v>
      </c>
      <c r="CS45" s="66">
        <f t="shared" si="145"/>
        <v>0</v>
      </c>
      <c r="CV45" s="53">
        <f t="shared" si="146"/>
        <v>0</v>
      </c>
      <c r="CW45" s="63">
        <f t="shared" si="147"/>
        <v>0</v>
      </c>
      <c r="DG45" s="63">
        <f t="shared" si="148"/>
        <v>0</v>
      </c>
      <c r="DM45" s="66">
        <f t="shared" si="162"/>
        <v>0</v>
      </c>
      <c r="DS45" s="74">
        <f t="shared" si="149"/>
        <v>0</v>
      </c>
      <c r="DT45" s="73">
        <f t="shared" si="150"/>
        <v>0</v>
      </c>
      <c r="DU45" s="26"/>
      <c r="DX45" s="25"/>
      <c r="DY45" s="25"/>
      <c r="ED45" s="63">
        <f t="shared" si="151"/>
        <v>0</v>
      </c>
      <c r="EI45" s="66">
        <f t="shared" si="152"/>
        <v>0</v>
      </c>
      <c r="EK45" s="25"/>
      <c r="EL45" s="53">
        <f t="shared" si="153"/>
        <v>0</v>
      </c>
      <c r="EM45" s="63">
        <f t="shared" si="154"/>
        <v>0</v>
      </c>
      <c r="EW45" s="63">
        <f t="shared" si="155"/>
        <v>0</v>
      </c>
      <c r="FC45" s="66">
        <f t="shared" si="156"/>
        <v>0</v>
      </c>
      <c r="FF45" s="80">
        <f t="shared" si="157"/>
        <v>0</v>
      </c>
      <c r="FG45" s="77">
        <f t="shared" si="157"/>
        <v>0</v>
      </c>
      <c r="FH45" s="77">
        <f t="shared" si="157"/>
        <v>0</v>
      </c>
      <c r="FI45" s="77">
        <f t="shared" si="157"/>
        <v>0</v>
      </c>
      <c r="FJ45" s="27"/>
      <c r="FM45" s="25"/>
      <c r="FN45" s="25"/>
      <c r="FO45" s="25"/>
      <c r="FP45" s="25"/>
      <c r="FQ45" s="25"/>
      <c r="FR45" s="25"/>
      <c r="FS45" s="27"/>
      <c r="FV45" s="27"/>
      <c r="FX45" s="28"/>
      <c r="FY45" s="28"/>
      <c r="GB45" s="27"/>
      <c r="GC45" s="28"/>
      <c r="GD45" s="28"/>
      <c r="GE45" s="28"/>
      <c r="GF45" s="28"/>
      <c r="GG45" s="28"/>
      <c r="GH45" s="27"/>
      <c r="GI45" s="27"/>
      <c r="GJ45" s="27"/>
      <c r="GK45" s="28"/>
      <c r="GN45" s="27"/>
      <c r="GO45" s="27"/>
      <c r="GP45" s="25"/>
      <c r="GQ45" s="25"/>
      <c r="GR45" s="25"/>
      <c r="GS45" s="25"/>
      <c r="GT45" s="82">
        <f t="shared" si="158"/>
        <v>0</v>
      </c>
      <c r="GU45" s="22"/>
      <c r="GV45" s="22"/>
      <c r="GW45" s="22"/>
    </row>
    <row r="46" spans="1:205">
      <c r="A46" s="22">
        <v>30</v>
      </c>
      <c r="D46" s="24"/>
      <c r="E46" s="24"/>
      <c r="F46" s="24"/>
      <c r="G46" s="24"/>
      <c r="H46" s="24"/>
      <c r="I46" s="24"/>
      <c r="J46" s="24"/>
      <c r="K46" s="24"/>
      <c r="L46" s="24"/>
      <c r="M46" s="23"/>
      <c r="Q46" s="23"/>
      <c r="R46" s="53">
        <f t="shared" si="133"/>
        <v>0</v>
      </c>
      <c r="S46" s="63">
        <f t="shared" si="134"/>
        <v>0</v>
      </c>
      <c r="T46" s="25"/>
      <c r="U46" s="25"/>
      <c r="V46" s="25"/>
      <c r="W46" s="25"/>
      <c r="X46" s="25"/>
      <c r="Y46" s="25"/>
      <c r="Z46" s="25"/>
      <c r="AA46" s="25"/>
      <c r="AB46" s="63"/>
      <c r="AC46" s="63">
        <f t="shared" si="159"/>
        <v>0</v>
      </c>
      <c r="AD46" s="25"/>
      <c r="AE46" s="25"/>
      <c r="AF46" s="66"/>
      <c r="AG46" s="66"/>
      <c r="AH46" s="66"/>
      <c r="AI46" s="63">
        <f t="shared" si="160"/>
        <v>0</v>
      </c>
      <c r="AJ46" s="25"/>
      <c r="AK46" s="25"/>
      <c r="AL46" s="25"/>
      <c r="AM46" s="25"/>
      <c r="AN46" s="25"/>
      <c r="AO46" s="53">
        <f t="shared" si="135"/>
        <v>0</v>
      </c>
      <c r="AP46" s="63">
        <f t="shared" si="136"/>
        <v>0</v>
      </c>
      <c r="AZ46" s="63">
        <f t="shared" si="137"/>
        <v>0</v>
      </c>
      <c r="BE46" s="66">
        <f t="shared" si="138"/>
        <v>0</v>
      </c>
      <c r="BH46" s="53">
        <f t="shared" si="139"/>
        <v>0</v>
      </c>
      <c r="BI46" s="63">
        <f t="shared" si="140"/>
        <v>0</v>
      </c>
      <c r="BS46" s="63">
        <f t="shared" si="141"/>
        <v>0</v>
      </c>
      <c r="BY46" s="66">
        <f t="shared" si="142"/>
        <v>0</v>
      </c>
      <c r="CB46" s="72">
        <f t="shared" si="161"/>
        <v>0</v>
      </c>
      <c r="CC46" s="66">
        <f t="shared" si="143"/>
        <v>0</v>
      </c>
      <c r="CM46" s="66">
        <f t="shared" si="144"/>
        <v>0</v>
      </c>
      <c r="CS46" s="66">
        <f t="shared" si="145"/>
        <v>0</v>
      </c>
      <c r="CV46" s="53">
        <f t="shared" si="146"/>
        <v>0</v>
      </c>
      <c r="CW46" s="63">
        <f t="shared" si="147"/>
        <v>0</v>
      </c>
      <c r="DG46" s="63">
        <f t="shared" si="148"/>
        <v>0</v>
      </c>
      <c r="DM46" s="66">
        <f t="shared" si="162"/>
        <v>0</v>
      </c>
      <c r="DS46" s="74">
        <f t="shared" si="149"/>
        <v>0</v>
      </c>
      <c r="DT46" s="73">
        <f t="shared" si="150"/>
        <v>0</v>
      </c>
      <c r="DU46" s="26"/>
      <c r="DX46" s="25"/>
      <c r="DY46" s="25"/>
      <c r="ED46" s="63">
        <f t="shared" si="151"/>
        <v>0</v>
      </c>
      <c r="EI46" s="66">
        <f t="shared" si="152"/>
        <v>0</v>
      </c>
      <c r="EK46" s="25"/>
      <c r="EL46" s="53">
        <f t="shared" si="153"/>
        <v>0</v>
      </c>
      <c r="EM46" s="63">
        <f t="shared" si="154"/>
        <v>0</v>
      </c>
      <c r="EW46" s="63">
        <f t="shared" si="155"/>
        <v>0</v>
      </c>
      <c r="FC46" s="66">
        <f t="shared" si="156"/>
        <v>0</v>
      </c>
      <c r="FF46" s="80">
        <f t="shared" si="157"/>
        <v>0</v>
      </c>
      <c r="FG46" s="77">
        <f t="shared" si="157"/>
        <v>0</v>
      </c>
      <c r="FH46" s="77">
        <f t="shared" si="157"/>
        <v>0</v>
      </c>
      <c r="FI46" s="77">
        <f t="shared" si="157"/>
        <v>0</v>
      </c>
      <c r="FJ46" s="27"/>
      <c r="FM46" s="25"/>
      <c r="FN46" s="25"/>
      <c r="FO46" s="25"/>
      <c r="FP46" s="25"/>
      <c r="FQ46" s="25"/>
      <c r="FR46" s="25"/>
      <c r="FS46" s="27"/>
      <c r="FV46" s="27"/>
      <c r="FX46" s="28"/>
      <c r="FY46" s="28"/>
      <c r="GB46" s="27"/>
      <c r="GC46" s="28"/>
      <c r="GD46" s="28"/>
      <c r="GE46" s="28"/>
      <c r="GF46" s="28"/>
      <c r="GG46" s="28"/>
      <c r="GH46" s="27"/>
      <c r="GI46" s="27"/>
      <c r="GJ46" s="27"/>
      <c r="GK46" s="28"/>
      <c r="GN46" s="27"/>
      <c r="GO46" s="27"/>
      <c r="GP46" s="25"/>
      <c r="GQ46" s="25"/>
      <c r="GR46" s="25"/>
      <c r="GS46" s="25"/>
      <c r="GT46" s="82">
        <f t="shared" si="158"/>
        <v>0</v>
      </c>
      <c r="GU46" s="22"/>
      <c r="GV46" s="22"/>
      <c r="GW46" s="22"/>
    </row>
    <row r="47" spans="1:205">
      <c r="A47" s="22">
        <v>31</v>
      </c>
      <c r="D47" s="24"/>
      <c r="E47" s="24"/>
      <c r="F47" s="24"/>
      <c r="G47" s="24"/>
      <c r="H47" s="24"/>
      <c r="I47" s="24"/>
      <c r="J47" s="24"/>
      <c r="K47" s="24"/>
      <c r="L47" s="24"/>
      <c r="M47" s="23"/>
      <c r="Q47" s="23"/>
      <c r="R47" s="53">
        <f t="shared" si="133"/>
        <v>0</v>
      </c>
      <c r="S47" s="63">
        <f t="shared" si="134"/>
        <v>0</v>
      </c>
      <c r="T47" s="25"/>
      <c r="U47" s="25"/>
      <c r="V47" s="25"/>
      <c r="W47" s="25"/>
      <c r="X47" s="25"/>
      <c r="Y47" s="25"/>
      <c r="Z47" s="25"/>
      <c r="AA47" s="25"/>
      <c r="AB47" s="63"/>
      <c r="AC47" s="63">
        <f t="shared" si="159"/>
        <v>0</v>
      </c>
      <c r="AD47" s="25"/>
      <c r="AE47" s="25"/>
      <c r="AF47" s="66"/>
      <c r="AG47" s="66"/>
      <c r="AH47" s="66"/>
      <c r="AI47" s="63">
        <f t="shared" si="160"/>
        <v>0</v>
      </c>
      <c r="AJ47" s="25"/>
      <c r="AK47" s="25"/>
      <c r="AL47" s="25"/>
      <c r="AM47" s="25"/>
      <c r="AN47" s="25"/>
      <c r="AO47" s="53">
        <f t="shared" si="135"/>
        <v>0</v>
      </c>
      <c r="AP47" s="63">
        <f t="shared" si="136"/>
        <v>0</v>
      </c>
      <c r="AZ47" s="63">
        <f t="shared" si="137"/>
        <v>0</v>
      </c>
      <c r="BE47" s="66">
        <f t="shared" si="138"/>
        <v>0</v>
      </c>
      <c r="BH47" s="53">
        <f t="shared" si="139"/>
        <v>0</v>
      </c>
      <c r="BI47" s="63">
        <f t="shared" si="140"/>
        <v>0</v>
      </c>
      <c r="BS47" s="63">
        <f t="shared" si="141"/>
        <v>0</v>
      </c>
      <c r="BY47" s="66">
        <f t="shared" si="142"/>
        <v>0</v>
      </c>
      <c r="CB47" s="72">
        <f t="shared" si="161"/>
        <v>0</v>
      </c>
      <c r="CC47" s="66">
        <f t="shared" si="143"/>
        <v>0</v>
      </c>
      <c r="CM47" s="66">
        <f t="shared" si="144"/>
        <v>0</v>
      </c>
      <c r="CS47" s="66">
        <f t="shared" si="145"/>
        <v>0</v>
      </c>
      <c r="CV47" s="53">
        <f t="shared" si="146"/>
        <v>0</v>
      </c>
      <c r="CW47" s="63">
        <f t="shared" si="147"/>
        <v>0</v>
      </c>
      <c r="DG47" s="63">
        <f t="shared" si="148"/>
        <v>0</v>
      </c>
      <c r="DM47" s="66">
        <f t="shared" si="162"/>
        <v>0</v>
      </c>
      <c r="DS47" s="74">
        <f t="shared" si="149"/>
        <v>0</v>
      </c>
      <c r="DT47" s="73">
        <f t="shared" si="150"/>
        <v>0</v>
      </c>
      <c r="DU47" s="26"/>
      <c r="DX47" s="25"/>
      <c r="DY47" s="25"/>
      <c r="ED47" s="63">
        <f t="shared" si="151"/>
        <v>0</v>
      </c>
      <c r="EI47" s="66">
        <f t="shared" si="152"/>
        <v>0</v>
      </c>
      <c r="EK47" s="25"/>
      <c r="EL47" s="53">
        <f t="shared" si="153"/>
        <v>0</v>
      </c>
      <c r="EM47" s="63">
        <f t="shared" si="154"/>
        <v>0</v>
      </c>
      <c r="EW47" s="63">
        <f t="shared" si="155"/>
        <v>0</v>
      </c>
      <c r="FC47" s="66">
        <f t="shared" si="156"/>
        <v>0</v>
      </c>
      <c r="FF47" s="80">
        <f t="shared" si="157"/>
        <v>0</v>
      </c>
      <c r="FG47" s="77">
        <f t="shared" si="157"/>
        <v>0</v>
      </c>
      <c r="FH47" s="77">
        <f t="shared" si="157"/>
        <v>0</v>
      </c>
      <c r="FI47" s="77">
        <f t="shared" si="157"/>
        <v>0</v>
      </c>
      <c r="FJ47" s="27"/>
      <c r="FM47" s="25"/>
      <c r="FN47" s="25"/>
      <c r="FO47" s="25"/>
      <c r="FP47" s="25"/>
      <c r="FQ47" s="25"/>
      <c r="FR47" s="25"/>
      <c r="FS47" s="27"/>
      <c r="FV47" s="27"/>
      <c r="FX47" s="28"/>
      <c r="FY47" s="28"/>
      <c r="GB47" s="27"/>
      <c r="GC47" s="28"/>
      <c r="GD47" s="28"/>
      <c r="GE47" s="28"/>
      <c r="GF47" s="28"/>
      <c r="GG47" s="28"/>
      <c r="GH47" s="27"/>
      <c r="GI47" s="27"/>
      <c r="GJ47" s="27"/>
      <c r="GK47" s="28"/>
      <c r="GN47" s="27"/>
      <c r="GO47" s="27"/>
      <c r="GP47" s="25"/>
      <c r="GQ47" s="25"/>
      <c r="GR47" s="25"/>
      <c r="GS47" s="25"/>
      <c r="GT47" s="82">
        <f t="shared" si="158"/>
        <v>0</v>
      </c>
      <c r="GU47" s="22"/>
      <c r="GV47" s="22"/>
      <c r="GW47" s="22"/>
    </row>
    <row r="48" spans="1:205">
      <c r="A48" s="22">
        <v>32</v>
      </c>
      <c r="D48" s="24"/>
      <c r="E48" s="24"/>
      <c r="F48" s="24"/>
      <c r="G48" s="24"/>
      <c r="H48" s="24"/>
      <c r="I48" s="24"/>
      <c r="J48" s="24"/>
      <c r="K48" s="24"/>
      <c r="L48" s="24"/>
      <c r="M48" s="23"/>
      <c r="Q48" s="23"/>
      <c r="R48" s="53">
        <f t="shared" si="133"/>
        <v>0</v>
      </c>
      <c r="S48" s="63">
        <f t="shared" si="134"/>
        <v>0</v>
      </c>
      <c r="T48" s="25"/>
      <c r="U48" s="25"/>
      <c r="V48" s="25"/>
      <c r="W48" s="25"/>
      <c r="X48" s="25"/>
      <c r="Y48" s="25"/>
      <c r="Z48" s="25"/>
      <c r="AA48" s="25"/>
      <c r="AB48" s="63"/>
      <c r="AC48" s="63">
        <f t="shared" si="159"/>
        <v>0</v>
      </c>
      <c r="AD48" s="25"/>
      <c r="AE48" s="25"/>
      <c r="AF48" s="66"/>
      <c r="AG48" s="66"/>
      <c r="AH48" s="66"/>
      <c r="AI48" s="63">
        <f t="shared" si="160"/>
        <v>0</v>
      </c>
      <c r="AJ48" s="25"/>
      <c r="AK48" s="25"/>
      <c r="AL48" s="25"/>
      <c r="AM48" s="25"/>
      <c r="AN48" s="25"/>
      <c r="AO48" s="53">
        <f t="shared" si="135"/>
        <v>0</v>
      </c>
      <c r="AP48" s="63">
        <f t="shared" si="136"/>
        <v>0</v>
      </c>
      <c r="AZ48" s="63">
        <f t="shared" si="137"/>
        <v>0</v>
      </c>
      <c r="BE48" s="66">
        <f t="shared" si="138"/>
        <v>0</v>
      </c>
      <c r="BH48" s="53">
        <f t="shared" si="139"/>
        <v>0</v>
      </c>
      <c r="BI48" s="63">
        <f t="shared" si="140"/>
        <v>0</v>
      </c>
      <c r="BS48" s="63">
        <f t="shared" si="141"/>
        <v>0</v>
      </c>
      <c r="BY48" s="66">
        <f t="shared" si="142"/>
        <v>0</v>
      </c>
      <c r="CB48" s="72">
        <f t="shared" si="161"/>
        <v>0</v>
      </c>
      <c r="CC48" s="66">
        <f t="shared" si="143"/>
        <v>0</v>
      </c>
      <c r="CM48" s="66">
        <f t="shared" si="144"/>
        <v>0</v>
      </c>
      <c r="CS48" s="66">
        <f t="shared" si="145"/>
        <v>0</v>
      </c>
      <c r="CV48" s="53">
        <f t="shared" si="146"/>
        <v>0</v>
      </c>
      <c r="CW48" s="63">
        <f t="shared" si="147"/>
        <v>0</v>
      </c>
      <c r="DG48" s="63">
        <f t="shared" si="148"/>
        <v>0</v>
      </c>
      <c r="DM48" s="66">
        <f t="shared" si="162"/>
        <v>0</v>
      </c>
      <c r="DS48" s="74">
        <f t="shared" si="149"/>
        <v>0</v>
      </c>
      <c r="DT48" s="73">
        <f t="shared" si="150"/>
        <v>0</v>
      </c>
      <c r="DU48" s="26"/>
      <c r="DX48" s="25"/>
      <c r="DY48" s="25"/>
      <c r="ED48" s="63">
        <f t="shared" si="151"/>
        <v>0</v>
      </c>
      <c r="EI48" s="66">
        <f t="shared" si="152"/>
        <v>0</v>
      </c>
      <c r="EK48" s="25"/>
      <c r="EL48" s="53">
        <f t="shared" si="153"/>
        <v>0</v>
      </c>
      <c r="EM48" s="63">
        <f t="shared" si="154"/>
        <v>0</v>
      </c>
      <c r="EW48" s="63">
        <f t="shared" si="155"/>
        <v>0</v>
      </c>
      <c r="FC48" s="66">
        <f t="shared" si="156"/>
        <v>0</v>
      </c>
      <c r="FF48" s="80">
        <f t="shared" si="157"/>
        <v>0</v>
      </c>
      <c r="FG48" s="77">
        <f t="shared" si="157"/>
        <v>0</v>
      </c>
      <c r="FH48" s="77">
        <f t="shared" si="157"/>
        <v>0</v>
      </c>
      <c r="FI48" s="77">
        <f t="shared" si="157"/>
        <v>0</v>
      </c>
      <c r="FJ48" s="27"/>
      <c r="FM48" s="25"/>
      <c r="FN48" s="25"/>
      <c r="FO48" s="25"/>
      <c r="FP48" s="25"/>
      <c r="FQ48" s="25"/>
      <c r="FR48" s="25"/>
      <c r="FS48" s="27"/>
      <c r="FV48" s="27"/>
      <c r="FX48" s="28"/>
      <c r="FY48" s="28"/>
      <c r="GB48" s="27"/>
      <c r="GC48" s="28"/>
      <c r="GD48" s="28"/>
      <c r="GE48" s="28"/>
      <c r="GF48" s="28"/>
      <c r="GG48" s="28"/>
      <c r="GH48" s="27"/>
      <c r="GI48" s="27"/>
      <c r="GJ48" s="27"/>
      <c r="GK48" s="28"/>
      <c r="GN48" s="27"/>
      <c r="GO48" s="27"/>
      <c r="GP48" s="25"/>
      <c r="GQ48" s="25"/>
      <c r="GR48" s="25"/>
      <c r="GS48" s="25"/>
      <c r="GT48" s="82">
        <f t="shared" si="158"/>
        <v>0</v>
      </c>
      <c r="GU48" s="22"/>
      <c r="GV48" s="22"/>
      <c r="GW48" s="22"/>
    </row>
    <row r="49" spans="1:205">
      <c r="A49" s="22">
        <v>33</v>
      </c>
      <c r="D49" s="24"/>
      <c r="E49" s="24"/>
      <c r="F49" s="24"/>
      <c r="G49" s="24"/>
      <c r="H49" s="24"/>
      <c r="I49" s="24"/>
      <c r="J49" s="24"/>
      <c r="K49" s="24"/>
      <c r="L49" s="24"/>
      <c r="M49" s="23"/>
      <c r="Q49" s="23"/>
      <c r="R49" s="53">
        <f t="shared" si="133"/>
        <v>0</v>
      </c>
      <c r="S49" s="63">
        <f t="shared" si="134"/>
        <v>0</v>
      </c>
      <c r="T49" s="25"/>
      <c r="U49" s="25"/>
      <c r="V49" s="25"/>
      <c r="W49" s="25"/>
      <c r="X49" s="25"/>
      <c r="Y49" s="25"/>
      <c r="Z49" s="25"/>
      <c r="AA49" s="25"/>
      <c r="AB49" s="63"/>
      <c r="AC49" s="63">
        <f t="shared" si="159"/>
        <v>0</v>
      </c>
      <c r="AD49" s="25"/>
      <c r="AE49" s="25"/>
      <c r="AF49" s="66"/>
      <c r="AG49" s="66"/>
      <c r="AH49" s="66"/>
      <c r="AI49" s="63">
        <f t="shared" si="160"/>
        <v>0</v>
      </c>
      <c r="AJ49" s="25"/>
      <c r="AK49" s="25"/>
      <c r="AL49" s="25"/>
      <c r="AM49" s="25"/>
      <c r="AN49" s="25"/>
      <c r="AO49" s="53">
        <f t="shared" si="135"/>
        <v>0</v>
      </c>
      <c r="AP49" s="63">
        <f t="shared" si="136"/>
        <v>0</v>
      </c>
      <c r="AZ49" s="63">
        <f t="shared" si="137"/>
        <v>0</v>
      </c>
      <c r="BE49" s="66">
        <f t="shared" si="138"/>
        <v>0</v>
      </c>
      <c r="BH49" s="53">
        <f t="shared" si="139"/>
        <v>0</v>
      </c>
      <c r="BI49" s="63">
        <f t="shared" si="140"/>
        <v>0</v>
      </c>
      <c r="BS49" s="63">
        <f t="shared" si="141"/>
        <v>0</v>
      </c>
      <c r="BY49" s="66">
        <f t="shared" si="142"/>
        <v>0</v>
      </c>
      <c r="CB49" s="72">
        <f t="shared" si="161"/>
        <v>0</v>
      </c>
      <c r="CC49" s="66">
        <f t="shared" si="143"/>
        <v>0</v>
      </c>
      <c r="CM49" s="66">
        <f t="shared" si="144"/>
        <v>0</v>
      </c>
      <c r="CS49" s="66">
        <f t="shared" si="145"/>
        <v>0</v>
      </c>
      <c r="CV49" s="53">
        <f t="shared" si="146"/>
        <v>0</v>
      </c>
      <c r="CW49" s="63">
        <f t="shared" si="147"/>
        <v>0</v>
      </c>
      <c r="DG49" s="63">
        <f t="shared" si="148"/>
        <v>0</v>
      </c>
      <c r="DM49" s="66">
        <f t="shared" si="162"/>
        <v>0</v>
      </c>
      <c r="DS49" s="74">
        <f t="shared" si="149"/>
        <v>0</v>
      </c>
      <c r="DT49" s="73">
        <f t="shared" si="150"/>
        <v>0</v>
      </c>
      <c r="DU49" s="26"/>
      <c r="DX49" s="25"/>
      <c r="DY49" s="25"/>
      <c r="ED49" s="63">
        <f t="shared" si="151"/>
        <v>0</v>
      </c>
      <c r="EI49" s="66">
        <f t="shared" si="152"/>
        <v>0</v>
      </c>
      <c r="EK49" s="25"/>
      <c r="EL49" s="53">
        <f t="shared" si="153"/>
        <v>0</v>
      </c>
      <c r="EM49" s="63">
        <f t="shared" si="154"/>
        <v>0</v>
      </c>
      <c r="EW49" s="63">
        <f t="shared" si="155"/>
        <v>0</v>
      </c>
      <c r="FC49" s="66">
        <f t="shared" si="156"/>
        <v>0</v>
      </c>
      <c r="FF49" s="80">
        <f t="shared" si="157"/>
        <v>0</v>
      </c>
      <c r="FG49" s="77">
        <f t="shared" si="157"/>
        <v>0</v>
      </c>
      <c r="FH49" s="77">
        <f t="shared" si="157"/>
        <v>0</v>
      </c>
      <c r="FI49" s="77">
        <f t="shared" si="157"/>
        <v>0</v>
      </c>
      <c r="FJ49" s="27"/>
      <c r="FM49" s="25"/>
      <c r="FN49" s="25"/>
      <c r="FO49" s="25"/>
      <c r="FP49" s="25"/>
      <c r="FQ49" s="25"/>
      <c r="FR49" s="25"/>
      <c r="FS49" s="27"/>
      <c r="FV49" s="27"/>
      <c r="FX49" s="28"/>
      <c r="FY49" s="28"/>
      <c r="GB49" s="27"/>
      <c r="GC49" s="28"/>
      <c r="GD49" s="28"/>
      <c r="GE49" s="28"/>
      <c r="GF49" s="28"/>
      <c r="GG49" s="28"/>
      <c r="GH49" s="27"/>
      <c r="GI49" s="27"/>
      <c r="GJ49" s="27"/>
      <c r="GK49" s="28"/>
      <c r="GN49" s="27"/>
      <c r="GO49" s="27"/>
      <c r="GP49" s="25"/>
      <c r="GQ49" s="25"/>
      <c r="GR49" s="25"/>
      <c r="GS49" s="25"/>
      <c r="GT49" s="82">
        <f t="shared" si="158"/>
        <v>0</v>
      </c>
      <c r="GU49" s="22"/>
      <c r="GV49" s="22"/>
      <c r="GW49" s="22"/>
    </row>
    <row r="50" spans="1:205">
      <c r="A50" s="22">
        <v>34</v>
      </c>
      <c r="D50" s="24"/>
      <c r="E50" s="24"/>
      <c r="F50" s="24"/>
      <c r="G50" s="24"/>
      <c r="H50" s="24"/>
      <c r="I50" s="24"/>
      <c r="J50" s="24"/>
      <c r="K50" s="24"/>
      <c r="L50" s="24"/>
      <c r="M50" s="23"/>
      <c r="Q50" s="23"/>
      <c r="R50" s="53">
        <f t="shared" si="133"/>
        <v>0</v>
      </c>
      <c r="S50" s="63">
        <f t="shared" si="134"/>
        <v>0</v>
      </c>
      <c r="T50" s="25"/>
      <c r="U50" s="25"/>
      <c r="V50" s="25"/>
      <c r="W50" s="25"/>
      <c r="X50" s="25"/>
      <c r="Y50" s="25"/>
      <c r="Z50" s="25"/>
      <c r="AA50" s="25"/>
      <c r="AB50" s="63"/>
      <c r="AC50" s="63">
        <f t="shared" si="159"/>
        <v>0</v>
      </c>
      <c r="AD50" s="25"/>
      <c r="AE50" s="25"/>
      <c r="AF50" s="66"/>
      <c r="AG50" s="66"/>
      <c r="AH50" s="66"/>
      <c r="AI50" s="63">
        <f t="shared" si="160"/>
        <v>0</v>
      </c>
      <c r="AJ50" s="25"/>
      <c r="AK50" s="25"/>
      <c r="AL50" s="25"/>
      <c r="AM50" s="25"/>
      <c r="AN50" s="25"/>
      <c r="AO50" s="53">
        <f t="shared" si="135"/>
        <v>0</v>
      </c>
      <c r="AP50" s="63">
        <f t="shared" si="136"/>
        <v>0</v>
      </c>
      <c r="AZ50" s="63">
        <f t="shared" si="137"/>
        <v>0</v>
      </c>
      <c r="BE50" s="66">
        <f t="shared" si="138"/>
        <v>0</v>
      </c>
      <c r="BH50" s="53">
        <f t="shared" si="139"/>
        <v>0</v>
      </c>
      <c r="BI50" s="63">
        <f t="shared" si="140"/>
        <v>0</v>
      </c>
      <c r="BS50" s="63">
        <f t="shared" si="141"/>
        <v>0</v>
      </c>
      <c r="BY50" s="66">
        <f t="shared" si="142"/>
        <v>0</v>
      </c>
      <c r="CB50" s="72">
        <f t="shared" si="161"/>
        <v>0</v>
      </c>
      <c r="CC50" s="66">
        <f t="shared" si="143"/>
        <v>0</v>
      </c>
      <c r="CM50" s="66">
        <f t="shared" si="144"/>
        <v>0</v>
      </c>
      <c r="CS50" s="66">
        <f t="shared" si="145"/>
        <v>0</v>
      </c>
      <c r="CV50" s="53">
        <f t="shared" si="146"/>
        <v>0</v>
      </c>
      <c r="CW50" s="63">
        <f t="shared" si="147"/>
        <v>0</v>
      </c>
      <c r="DG50" s="63">
        <f t="shared" si="148"/>
        <v>0</v>
      </c>
      <c r="DM50" s="66">
        <f t="shared" si="162"/>
        <v>0</v>
      </c>
      <c r="DS50" s="74">
        <f t="shared" si="149"/>
        <v>0</v>
      </c>
      <c r="DT50" s="73">
        <f t="shared" si="150"/>
        <v>0</v>
      </c>
      <c r="DU50" s="26"/>
      <c r="DX50" s="25"/>
      <c r="DY50" s="25"/>
      <c r="ED50" s="63">
        <f t="shared" si="151"/>
        <v>0</v>
      </c>
      <c r="EI50" s="66">
        <f t="shared" si="152"/>
        <v>0</v>
      </c>
      <c r="EK50" s="25"/>
      <c r="EL50" s="53">
        <f t="shared" si="153"/>
        <v>0</v>
      </c>
      <c r="EM50" s="63">
        <f t="shared" si="154"/>
        <v>0</v>
      </c>
      <c r="EW50" s="63">
        <f t="shared" si="155"/>
        <v>0</v>
      </c>
      <c r="FC50" s="66">
        <f t="shared" si="156"/>
        <v>0</v>
      </c>
      <c r="FF50" s="80">
        <f t="shared" si="157"/>
        <v>0</v>
      </c>
      <c r="FG50" s="77">
        <f t="shared" si="157"/>
        <v>0</v>
      </c>
      <c r="FH50" s="77">
        <f t="shared" si="157"/>
        <v>0</v>
      </c>
      <c r="FI50" s="77">
        <f t="shared" si="157"/>
        <v>0</v>
      </c>
      <c r="FJ50" s="27"/>
      <c r="FM50" s="25"/>
      <c r="FN50" s="25"/>
      <c r="FO50" s="25"/>
      <c r="FP50" s="25"/>
      <c r="FQ50" s="25"/>
      <c r="FR50" s="25"/>
      <c r="FS50" s="27"/>
      <c r="FV50" s="27"/>
      <c r="FX50" s="28"/>
      <c r="FY50" s="28"/>
      <c r="GB50" s="27"/>
      <c r="GC50" s="28"/>
      <c r="GD50" s="28"/>
      <c r="GE50" s="28"/>
      <c r="GF50" s="28"/>
      <c r="GG50" s="28"/>
      <c r="GH50" s="27"/>
      <c r="GI50" s="27"/>
      <c r="GJ50" s="27"/>
      <c r="GK50" s="28"/>
      <c r="GN50" s="27"/>
      <c r="GO50" s="27"/>
      <c r="GP50" s="25"/>
      <c r="GQ50" s="25"/>
      <c r="GR50" s="25"/>
      <c r="GS50" s="25"/>
      <c r="GT50" s="82">
        <f t="shared" si="158"/>
        <v>0</v>
      </c>
      <c r="GU50" s="22"/>
      <c r="GV50" s="22"/>
      <c r="GW50" s="22"/>
    </row>
    <row r="51" spans="1:205">
      <c r="A51" s="22">
        <v>35</v>
      </c>
      <c r="D51" s="24"/>
      <c r="E51" s="24"/>
      <c r="F51" s="24"/>
      <c r="G51" s="24"/>
      <c r="H51" s="24"/>
      <c r="I51" s="24"/>
      <c r="J51" s="24"/>
      <c r="K51" s="24"/>
      <c r="L51" s="24"/>
      <c r="M51" s="23"/>
      <c r="Q51" s="23"/>
      <c r="R51" s="53">
        <f t="shared" si="133"/>
        <v>0</v>
      </c>
      <c r="S51" s="63">
        <f t="shared" si="134"/>
        <v>0</v>
      </c>
      <c r="T51" s="25"/>
      <c r="U51" s="25"/>
      <c r="V51" s="25"/>
      <c r="W51" s="25"/>
      <c r="X51" s="25"/>
      <c r="Y51" s="25"/>
      <c r="Z51" s="25"/>
      <c r="AA51" s="25"/>
      <c r="AB51" s="63"/>
      <c r="AC51" s="63">
        <f t="shared" si="159"/>
        <v>0</v>
      </c>
      <c r="AD51" s="25"/>
      <c r="AE51" s="25"/>
      <c r="AF51" s="66"/>
      <c r="AG51" s="66"/>
      <c r="AH51" s="66"/>
      <c r="AI51" s="63">
        <f t="shared" si="160"/>
        <v>0</v>
      </c>
      <c r="AJ51" s="25"/>
      <c r="AK51" s="25"/>
      <c r="AL51" s="25"/>
      <c r="AM51" s="25"/>
      <c r="AN51" s="25"/>
      <c r="AO51" s="53">
        <f t="shared" si="135"/>
        <v>0</v>
      </c>
      <c r="AP51" s="63">
        <f t="shared" si="136"/>
        <v>0</v>
      </c>
      <c r="AZ51" s="63">
        <f t="shared" si="137"/>
        <v>0</v>
      </c>
      <c r="BE51" s="66">
        <f t="shared" si="138"/>
        <v>0</v>
      </c>
      <c r="BH51" s="53">
        <f t="shared" si="139"/>
        <v>0</v>
      </c>
      <c r="BI51" s="63">
        <f t="shared" si="140"/>
        <v>0</v>
      </c>
      <c r="BS51" s="63">
        <f t="shared" si="141"/>
        <v>0</v>
      </c>
      <c r="BY51" s="66">
        <f t="shared" si="142"/>
        <v>0</v>
      </c>
      <c r="CB51" s="72">
        <f t="shared" si="161"/>
        <v>0</v>
      </c>
      <c r="CC51" s="66">
        <f t="shared" si="143"/>
        <v>0</v>
      </c>
      <c r="CM51" s="66">
        <f t="shared" si="144"/>
        <v>0</v>
      </c>
      <c r="CS51" s="66">
        <f t="shared" si="145"/>
        <v>0</v>
      </c>
      <c r="CV51" s="53">
        <f t="shared" si="146"/>
        <v>0</v>
      </c>
      <c r="CW51" s="63">
        <f t="shared" si="147"/>
        <v>0</v>
      </c>
      <c r="DG51" s="63">
        <f t="shared" si="148"/>
        <v>0</v>
      </c>
      <c r="DM51" s="66">
        <f t="shared" si="162"/>
        <v>0</v>
      </c>
      <c r="DS51" s="74">
        <f t="shared" si="149"/>
        <v>0</v>
      </c>
      <c r="DT51" s="73">
        <f t="shared" si="150"/>
        <v>0</v>
      </c>
      <c r="DU51" s="26"/>
      <c r="DX51" s="25"/>
      <c r="DY51" s="25"/>
      <c r="ED51" s="63">
        <f t="shared" si="151"/>
        <v>0</v>
      </c>
      <c r="EI51" s="66">
        <f t="shared" si="152"/>
        <v>0</v>
      </c>
      <c r="EK51" s="25"/>
      <c r="EL51" s="53">
        <f t="shared" si="153"/>
        <v>0</v>
      </c>
      <c r="EM51" s="63">
        <f t="shared" si="154"/>
        <v>0</v>
      </c>
      <c r="EW51" s="63">
        <f t="shared" si="155"/>
        <v>0</v>
      </c>
      <c r="FC51" s="66">
        <f t="shared" si="156"/>
        <v>0</v>
      </c>
      <c r="FF51" s="80">
        <f t="shared" si="157"/>
        <v>0</v>
      </c>
      <c r="FG51" s="77">
        <f t="shared" si="157"/>
        <v>0</v>
      </c>
      <c r="FH51" s="77">
        <f t="shared" si="157"/>
        <v>0</v>
      </c>
      <c r="FI51" s="77">
        <f t="shared" si="157"/>
        <v>0</v>
      </c>
      <c r="FJ51" s="27"/>
      <c r="FM51" s="25"/>
      <c r="FN51" s="25"/>
      <c r="FO51" s="25"/>
      <c r="FP51" s="25"/>
      <c r="FQ51" s="25"/>
      <c r="FR51" s="25"/>
      <c r="FS51" s="27"/>
      <c r="FV51" s="27"/>
      <c r="FX51" s="28"/>
      <c r="FY51" s="28"/>
      <c r="GB51" s="27"/>
      <c r="GC51" s="28"/>
      <c r="GD51" s="28"/>
      <c r="GE51" s="28"/>
      <c r="GF51" s="28"/>
      <c r="GG51" s="28"/>
      <c r="GH51" s="27"/>
      <c r="GI51" s="27"/>
      <c r="GJ51" s="27"/>
      <c r="GK51" s="28"/>
      <c r="GN51" s="27"/>
      <c r="GO51" s="27"/>
      <c r="GP51" s="25"/>
      <c r="GQ51" s="25"/>
      <c r="GR51" s="25"/>
      <c r="GS51" s="25"/>
      <c r="GT51" s="82">
        <f t="shared" si="158"/>
        <v>0</v>
      </c>
      <c r="GU51" s="22"/>
      <c r="GV51" s="22"/>
      <c r="GW51" s="22"/>
    </row>
    <row r="52" spans="1:205">
      <c r="A52" s="22">
        <v>36</v>
      </c>
      <c r="D52" s="24"/>
      <c r="E52" s="24"/>
      <c r="F52" s="24"/>
      <c r="G52" s="24"/>
      <c r="H52" s="24"/>
      <c r="I52" s="24"/>
      <c r="J52" s="24"/>
      <c r="K52" s="24"/>
      <c r="L52" s="24"/>
      <c r="M52" s="23"/>
      <c r="Q52" s="23"/>
      <c r="R52" s="53">
        <f t="shared" si="133"/>
        <v>0</v>
      </c>
      <c r="S52" s="63">
        <f t="shared" si="134"/>
        <v>0</v>
      </c>
      <c r="T52" s="25"/>
      <c r="U52" s="25"/>
      <c r="V52" s="25"/>
      <c r="W52" s="25"/>
      <c r="X52" s="25"/>
      <c r="Y52" s="25"/>
      <c r="Z52" s="25"/>
      <c r="AA52" s="25"/>
      <c r="AB52" s="63"/>
      <c r="AC52" s="63">
        <f t="shared" si="159"/>
        <v>0</v>
      </c>
      <c r="AD52" s="25"/>
      <c r="AE52" s="25"/>
      <c r="AF52" s="66"/>
      <c r="AG52" s="66"/>
      <c r="AH52" s="66"/>
      <c r="AI52" s="63">
        <f t="shared" si="160"/>
        <v>0</v>
      </c>
      <c r="AJ52" s="25"/>
      <c r="AK52" s="25"/>
      <c r="AL52" s="25"/>
      <c r="AM52" s="25"/>
      <c r="AN52" s="25"/>
      <c r="AO52" s="53">
        <f t="shared" si="135"/>
        <v>0</v>
      </c>
      <c r="AP52" s="63">
        <f t="shared" si="136"/>
        <v>0</v>
      </c>
      <c r="AZ52" s="63">
        <f t="shared" si="137"/>
        <v>0</v>
      </c>
      <c r="BE52" s="66">
        <f t="shared" si="138"/>
        <v>0</v>
      </c>
      <c r="BH52" s="53">
        <f t="shared" si="139"/>
        <v>0</v>
      </c>
      <c r="BI52" s="63">
        <f t="shared" si="140"/>
        <v>0</v>
      </c>
      <c r="BS52" s="63">
        <f t="shared" si="141"/>
        <v>0</v>
      </c>
      <c r="BY52" s="66">
        <f t="shared" si="142"/>
        <v>0</v>
      </c>
      <c r="CB52" s="72">
        <f t="shared" si="161"/>
        <v>0</v>
      </c>
      <c r="CC52" s="66">
        <f t="shared" si="143"/>
        <v>0</v>
      </c>
      <c r="CM52" s="66">
        <f t="shared" si="144"/>
        <v>0</v>
      </c>
      <c r="CS52" s="66">
        <f t="shared" si="145"/>
        <v>0</v>
      </c>
      <c r="CV52" s="53">
        <f t="shared" si="146"/>
        <v>0</v>
      </c>
      <c r="CW52" s="63">
        <f t="shared" si="147"/>
        <v>0</v>
      </c>
      <c r="DG52" s="63">
        <f t="shared" si="148"/>
        <v>0</v>
      </c>
      <c r="DM52" s="66">
        <f t="shared" si="162"/>
        <v>0</v>
      </c>
      <c r="DS52" s="74">
        <f t="shared" si="149"/>
        <v>0</v>
      </c>
      <c r="DT52" s="73">
        <f t="shared" si="150"/>
        <v>0</v>
      </c>
      <c r="DU52" s="26"/>
      <c r="DX52" s="25"/>
      <c r="DY52" s="25"/>
      <c r="ED52" s="63">
        <f t="shared" si="151"/>
        <v>0</v>
      </c>
      <c r="EI52" s="66">
        <f t="shared" si="152"/>
        <v>0</v>
      </c>
      <c r="EK52" s="25"/>
      <c r="EL52" s="53">
        <f t="shared" si="153"/>
        <v>0</v>
      </c>
      <c r="EM52" s="63">
        <f t="shared" si="154"/>
        <v>0</v>
      </c>
      <c r="EW52" s="63">
        <f t="shared" si="155"/>
        <v>0</v>
      </c>
      <c r="FC52" s="66">
        <f t="shared" si="156"/>
        <v>0</v>
      </c>
      <c r="FF52" s="80">
        <f t="shared" si="157"/>
        <v>0</v>
      </c>
      <c r="FG52" s="77">
        <f t="shared" si="157"/>
        <v>0</v>
      </c>
      <c r="FH52" s="77">
        <f t="shared" si="157"/>
        <v>0</v>
      </c>
      <c r="FI52" s="77">
        <f t="shared" si="157"/>
        <v>0</v>
      </c>
      <c r="FJ52" s="27"/>
      <c r="FM52" s="25"/>
      <c r="FN52" s="25"/>
      <c r="FO52" s="25"/>
      <c r="FP52" s="25"/>
      <c r="FQ52" s="25"/>
      <c r="FR52" s="25"/>
      <c r="FS52" s="27"/>
      <c r="FV52" s="27"/>
      <c r="FX52" s="28"/>
      <c r="FY52" s="28"/>
      <c r="GB52" s="27"/>
      <c r="GC52" s="28"/>
      <c r="GD52" s="28"/>
      <c r="GE52" s="28"/>
      <c r="GF52" s="28"/>
      <c r="GG52" s="28"/>
      <c r="GH52" s="27"/>
      <c r="GI52" s="27"/>
      <c r="GJ52" s="27"/>
      <c r="GK52" s="28"/>
      <c r="GN52" s="27"/>
      <c r="GO52" s="27"/>
      <c r="GP52" s="25"/>
      <c r="GQ52" s="25"/>
      <c r="GR52" s="25"/>
      <c r="GS52" s="25"/>
      <c r="GT52" s="82">
        <f t="shared" si="158"/>
        <v>0</v>
      </c>
      <c r="GU52" s="22"/>
      <c r="GV52" s="22"/>
      <c r="GW52" s="22"/>
    </row>
    <row r="53" spans="1:205">
      <c r="A53" s="22">
        <v>37</v>
      </c>
      <c r="D53" s="24"/>
      <c r="E53" s="24"/>
      <c r="F53" s="24"/>
      <c r="G53" s="24"/>
      <c r="H53" s="24"/>
      <c r="I53" s="24"/>
      <c r="J53" s="24"/>
      <c r="K53" s="24"/>
      <c r="L53" s="24"/>
      <c r="M53" s="23"/>
      <c r="Q53" s="23"/>
      <c r="R53" s="53">
        <f t="shared" si="133"/>
        <v>0</v>
      </c>
      <c r="S53" s="63">
        <f t="shared" si="134"/>
        <v>0</v>
      </c>
      <c r="T53" s="25"/>
      <c r="U53" s="25"/>
      <c r="V53" s="25"/>
      <c r="W53" s="25"/>
      <c r="X53" s="25"/>
      <c r="Y53" s="25"/>
      <c r="Z53" s="25"/>
      <c r="AA53" s="25"/>
      <c r="AB53" s="63"/>
      <c r="AC53" s="63">
        <f t="shared" si="159"/>
        <v>0</v>
      </c>
      <c r="AD53" s="25"/>
      <c r="AE53" s="25"/>
      <c r="AF53" s="66"/>
      <c r="AG53" s="66"/>
      <c r="AH53" s="66"/>
      <c r="AI53" s="63">
        <f t="shared" si="160"/>
        <v>0</v>
      </c>
      <c r="AJ53" s="25"/>
      <c r="AK53" s="25"/>
      <c r="AL53" s="25"/>
      <c r="AM53" s="25"/>
      <c r="AN53" s="25"/>
      <c r="AO53" s="53">
        <f t="shared" si="135"/>
        <v>0</v>
      </c>
      <c r="AP53" s="63">
        <f t="shared" si="136"/>
        <v>0</v>
      </c>
      <c r="AZ53" s="63">
        <f t="shared" si="137"/>
        <v>0</v>
      </c>
      <c r="BE53" s="66">
        <f t="shared" si="138"/>
        <v>0</v>
      </c>
      <c r="BH53" s="53">
        <f t="shared" si="139"/>
        <v>0</v>
      </c>
      <c r="BI53" s="63">
        <f t="shared" si="140"/>
        <v>0</v>
      </c>
      <c r="BS53" s="63">
        <f t="shared" si="141"/>
        <v>0</v>
      </c>
      <c r="BY53" s="66">
        <f t="shared" si="142"/>
        <v>0</v>
      </c>
      <c r="CB53" s="72">
        <f t="shared" si="161"/>
        <v>0</v>
      </c>
      <c r="CC53" s="66">
        <f t="shared" si="143"/>
        <v>0</v>
      </c>
      <c r="CM53" s="66">
        <f t="shared" si="144"/>
        <v>0</v>
      </c>
      <c r="CS53" s="66">
        <f t="shared" si="145"/>
        <v>0</v>
      </c>
      <c r="CV53" s="53">
        <f t="shared" si="146"/>
        <v>0</v>
      </c>
      <c r="CW53" s="63">
        <f t="shared" si="147"/>
        <v>0</v>
      </c>
      <c r="DG53" s="63">
        <f t="shared" si="148"/>
        <v>0</v>
      </c>
      <c r="DM53" s="66">
        <f t="shared" si="162"/>
        <v>0</v>
      </c>
      <c r="DS53" s="74">
        <f t="shared" si="149"/>
        <v>0</v>
      </c>
      <c r="DT53" s="73">
        <f t="shared" si="150"/>
        <v>0</v>
      </c>
      <c r="DU53" s="26"/>
      <c r="DX53" s="25"/>
      <c r="DY53" s="25"/>
      <c r="ED53" s="63">
        <f t="shared" si="151"/>
        <v>0</v>
      </c>
      <c r="EI53" s="66">
        <f t="shared" si="152"/>
        <v>0</v>
      </c>
      <c r="EK53" s="25"/>
      <c r="EL53" s="53">
        <f t="shared" si="153"/>
        <v>0</v>
      </c>
      <c r="EM53" s="63">
        <f t="shared" si="154"/>
        <v>0</v>
      </c>
      <c r="EW53" s="63">
        <f t="shared" si="155"/>
        <v>0</v>
      </c>
      <c r="FC53" s="66">
        <f t="shared" si="156"/>
        <v>0</v>
      </c>
      <c r="FF53" s="80">
        <f t="shared" si="157"/>
        <v>0</v>
      </c>
      <c r="FG53" s="77">
        <f t="shared" si="157"/>
        <v>0</v>
      </c>
      <c r="FH53" s="77">
        <f t="shared" si="157"/>
        <v>0</v>
      </c>
      <c r="FI53" s="77">
        <f t="shared" si="157"/>
        <v>0</v>
      </c>
      <c r="FJ53" s="27"/>
      <c r="FM53" s="25"/>
      <c r="FN53" s="25"/>
      <c r="FO53" s="25"/>
      <c r="FP53" s="25"/>
      <c r="FQ53" s="25"/>
      <c r="FR53" s="25"/>
      <c r="FS53" s="27"/>
      <c r="FV53" s="27"/>
      <c r="FX53" s="28"/>
      <c r="FY53" s="28"/>
      <c r="GB53" s="27"/>
      <c r="GC53" s="28"/>
      <c r="GD53" s="28"/>
      <c r="GE53" s="28"/>
      <c r="GF53" s="28"/>
      <c r="GG53" s="28"/>
      <c r="GH53" s="27"/>
      <c r="GI53" s="27"/>
      <c r="GJ53" s="27"/>
      <c r="GK53" s="28"/>
      <c r="GN53" s="27"/>
      <c r="GO53" s="27"/>
      <c r="GP53" s="25"/>
      <c r="GQ53" s="25"/>
      <c r="GR53" s="25"/>
      <c r="GS53" s="25"/>
      <c r="GT53" s="82">
        <f t="shared" si="158"/>
        <v>0</v>
      </c>
      <c r="GU53" s="22"/>
      <c r="GV53" s="22"/>
      <c r="GW53" s="22"/>
    </row>
    <row r="54" spans="1:205">
      <c r="A54" s="22">
        <v>38</v>
      </c>
      <c r="D54" s="24"/>
      <c r="E54" s="24"/>
      <c r="F54" s="24"/>
      <c r="G54" s="24"/>
      <c r="H54" s="24"/>
      <c r="I54" s="24"/>
      <c r="J54" s="24"/>
      <c r="K54" s="24"/>
      <c r="L54" s="24"/>
      <c r="M54" s="23"/>
      <c r="Q54" s="23"/>
      <c r="R54" s="53">
        <f t="shared" si="133"/>
        <v>0</v>
      </c>
      <c r="S54" s="63">
        <f t="shared" si="134"/>
        <v>0</v>
      </c>
      <c r="T54" s="25"/>
      <c r="U54" s="25"/>
      <c r="V54" s="25"/>
      <c r="W54" s="25"/>
      <c r="X54" s="25"/>
      <c r="Y54" s="25"/>
      <c r="Z54" s="25"/>
      <c r="AA54" s="25"/>
      <c r="AB54" s="63"/>
      <c r="AC54" s="63">
        <f t="shared" si="159"/>
        <v>0</v>
      </c>
      <c r="AD54" s="25"/>
      <c r="AE54" s="25"/>
      <c r="AF54" s="66"/>
      <c r="AG54" s="66"/>
      <c r="AH54" s="66"/>
      <c r="AI54" s="63">
        <f t="shared" si="160"/>
        <v>0</v>
      </c>
      <c r="AJ54" s="25"/>
      <c r="AK54" s="25"/>
      <c r="AL54" s="25"/>
      <c r="AM54" s="25"/>
      <c r="AN54" s="25"/>
      <c r="AO54" s="53">
        <f t="shared" si="135"/>
        <v>0</v>
      </c>
      <c r="AP54" s="63">
        <f t="shared" si="136"/>
        <v>0</v>
      </c>
      <c r="AZ54" s="63">
        <f t="shared" si="137"/>
        <v>0</v>
      </c>
      <c r="BE54" s="66">
        <f t="shared" si="138"/>
        <v>0</v>
      </c>
      <c r="BH54" s="53">
        <f t="shared" si="139"/>
        <v>0</v>
      </c>
      <c r="BI54" s="63">
        <f t="shared" si="140"/>
        <v>0</v>
      </c>
      <c r="BS54" s="63">
        <f t="shared" si="141"/>
        <v>0</v>
      </c>
      <c r="BY54" s="66">
        <f t="shared" si="142"/>
        <v>0</v>
      </c>
      <c r="CB54" s="72">
        <f t="shared" si="161"/>
        <v>0</v>
      </c>
      <c r="CC54" s="66">
        <f t="shared" si="143"/>
        <v>0</v>
      </c>
      <c r="CM54" s="66">
        <f t="shared" si="144"/>
        <v>0</v>
      </c>
      <c r="CS54" s="66">
        <f t="shared" si="145"/>
        <v>0</v>
      </c>
      <c r="CV54" s="53">
        <f t="shared" si="146"/>
        <v>0</v>
      </c>
      <c r="CW54" s="63">
        <f t="shared" si="147"/>
        <v>0</v>
      </c>
      <c r="DG54" s="63">
        <f t="shared" si="148"/>
        <v>0</v>
      </c>
      <c r="DM54" s="66">
        <f t="shared" si="162"/>
        <v>0</v>
      </c>
      <c r="DS54" s="74">
        <f t="shared" si="149"/>
        <v>0</v>
      </c>
      <c r="DT54" s="73">
        <f t="shared" si="150"/>
        <v>0</v>
      </c>
      <c r="DU54" s="26"/>
      <c r="DX54" s="25"/>
      <c r="DY54" s="25"/>
      <c r="ED54" s="63">
        <f t="shared" si="151"/>
        <v>0</v>
      </c>
      <c r="EI54" s="66">
        <f t="shared" si="152"/>
        <v>0</v>
      </c>
      <c r="EK54" s="25"/>
      <c r="EL54" s="53">
        <f t="shared" si="153"/>
        <v>0</v>
      </c>
      <c r="EM54" s="63">
        <f t="shared" si="154"/>
        <v>0</v>
      </c>
      <c r="EW54" s="63">
        <f t="shared" si="155"/>
        <v>0</v>
      </c>
      <c r="FC54" s="66">
        <f t="shared" si="156"/>
        <v>0</v>
      </c>
      <c r="FF54" s="80">
        <f t="shared" si="157"/>
        <v>0</v>
      </c>
      <c r="FG54" s="77">
        <f t="shared" si="157"/>
        <v>0</v>
      </c>
      <c r="FH54" s="77">
        <f t="shared" si="157"/>
        <v>0</v>
      </c>
      <c r="FI54" s="77">
        <f t="shared" si="157"/>
        <v>0</v>
      </c>
      <c r="FJ54" s="27"/>
      <c r="FM54" s="25"/>
      <c r="FN54" s="25"/>
      <c r="FO54" s="25"/>
      <c r="FP54" s="25"/>
      <c r="FQ54" s="25"/>
      <c r="FR54" s="25"/>
      <c r="FS54" s="27"/>
      <c r="FV54" s="27"/>
      <c r="FX54" s="28"/>
      <c r="FY54" s="28"/>
      <c r="GB54" s="27"/>
      <c r="GC54" s="28"/>
      <c r="GD54" s="28"/>
      <c r="GE54" s="28"/>
      <c r="GF54" s="28"/>
      <c r="GG54" s="28"/>
      <c r="GH54" s="27"/>
      <c r="GI54" s="27"/>
      <c r="GJ54" s="27"/>
      <c r="GK54" s="28"/>
      <c r="GN54" s="27"/>
      <c r="GO54" s="27"/>
      <c r="GP54" s="25"/>
      <c r="GQ54" s="25"/>
      <c r="GR54" s="25"/>
      <c r="GS54" s="25"/>
      <c r="GT54" s="82">
        <f t="shared" si="158"/>
        <v>0</v>
      </c>
      <c r="GU54" s="22"/>
      <c r="GV54" s="22"/>
      <c r="GW54" s="22"/>
    </row>
    <row r="55" spans="1:205">
      <c r="A55" s="22">
        <v>39</v>
      </c>
      <c r="D55" s="24"/>
      <c r="E55" s="24"/>
      <c r="F55" s="24"/>
      <c r="G55" s="24"/>
      <c r="H55" s="24"/>
      <c r="I55" s="24"/>
      <c r="J55" s="24"/>
      <c r="K55" s="24"/>
      <c r="L55" s="24"/>
      <c r="M55" s="23"/>
      <c r="Q55" s="23"/>
      <c r="R55" s="53">
        <f t="shared" si="133"/>
        <v>0</v>
      </c>
      <c r="S55" s="63">
        <f t="shared" si="134"/>
        <v>0</v>
      </c>
      <c r="T55" s="25"/>
      <c r="U55" s="25"/>
      <c r="V55" s="25"/>
      <c r="W55" s="25"/>
      <c r="X55" s="25"/>
      <c r="Y55" s="25"/>
      <c r="Z55" s="25"/>
      <c r="AA55" s="25"/>
      <c r="AB55" s="63"/>
      <c r="AC55" s="63">
        <f t="shared" si="159"/>
        <v>0</v>
      </c>
      <c r="AD55" s="25"/>
      <c r="AE55" s="25"/>
      <c r="AF55" s="66"/>
      <c r="AG55" s="66"/>
      <c r="AH55" s="66"/>
      <c r="AI55" s="63">
        <f t="shared" si="160"/>
        <v>0</v>
      </c>
      <c r="AJ55" s="25"/>
      <c r="AK55" s="25"/>
      <c r="AL55" s="25"/>
      <c r="AM55" s="25"/>
      <c r="AN55" s="25"/>
      <c r="AO55" s="53">
        <f t="shared" si="135"/>
        <v>0</v>
      </c>
      <c r="AP55" s="63">
        <f t="shared" si="136"/>
        <v>0</v>
      </c>
      <c r="AZ55" s="63">
        <f t="shared" si="137"/>
        <v>0</v>
      </c>
      <c r="BE55" s="66">
        <f t="shared" si="138"/>
        <v>0</v>
      </c>
      <c r="BH55" s="53">
        <f t="shared" si="139"/>
        <v>0</v>
      </c>
      <c r="BI55" s="63">
        <f t="shared" si="140"/>
        <v>0</v>
      </c>
      <c r="BS55" s="63">
        <f t="shared" si="141"/>
        <v>0</v>
      </c>
      <c r="BY55" s="66">
        <f t="shared" si="142"/>
        <v>0</v>
      </c>
      <c r="CB55" s="72">
        <f t="shared" si="161"/>
        <v>0</v>
      </c>
      <c r="CC55" s="66">
        <f t="shared" si="143"/>
        <v>0</v>
      </c>
      <c r="CM55" s="66">
        <f t="shared" si="144"/>
        <v>0</v>
      </c>
      <c r="CS55" s="66">
        <f t="shared" si="145"/>
        <v>0</v>
      </c>
      <c r="CV55" s="53">
        <f t="shared" si="146"/>
        <v>0</v>
      </c>
      <c r="CW55" s="63">
        <f t="shared" si="147"/>
        <v>0</v>
      </c>
      <c r="DG55" s="63">
        <f t="shared" si="148"/>
        <v>0</v>
      </c>
      <c r="DM55" s="66">
        <f t="shared" si="162"/>
        <v>0</v>
      </c>
      <c r="DS55" s="74">
        <f t="shared" si="149"/>
        <v>0</v>
      </c>
      <c r="DT55" s="73">
        <f t="shared" si="150"/>
        <v>0</v>
      </c>
      <c r="DU55" s="26"/>
      <c r="DX55" s="25"/>
      <c r="DY55" s="25"/>
      <c r="ED55" s="63">
        <f t="shared" si="151"/>
        <v>0</v>
      </c>
      <c r="EI55" s="66">
        <f t="shared" si="152"/>
        <v>0</v>
      </c>
      <c r="EK55" s="25"/>
      <c r="EL55" s="53">
        <f t="shared" si="153"/>
        <v>0</v>
      </c>
      <c r="EM55" s="63">
        <f t="shared" si="154"/>
        <v>0</v>
      </c>
      <c r="EW55" s="63">
        <f t="shared" si="155"/>
        <v>0</v>
      </c>
      <c r="FC55" s="66">
        <f t="shared" si="156"/>
        <v>0</v>
      </c>
      <c r="FF55" s="80">
        <f t="shared" si="157"/>
        <v>0</v>
      </c>
      <c r="FG55" s="77">
        <f t="shared" si="157"/>
        <v>0</v>
      </c>
      <c r="FH55" s="77">
        <f t="shared" si="157"/>
        <v>0</v>
      </c>
      <c r="FI55" s="77">
        <f t="shared" si="157"/>
        <v>0</v>
      </c>
      <c r="FJ55" s="27"/>
      <c r="FM55" s="25"/>
      <c r="FN55" s="25"/>
      <c r="FO55" s="25"/>
      <c r="FP55" s="25"/>
      <c r="FQ55" s="25"/>
      <c r="FR55" s="25"/>
      <c r="FS55" s="27"/>
      <c r="FV55" s="27"/>
      <c r="FX55" s="28"/>
      <c r="FY55" s="28"/>
      <c r="GB55" s="27"/>
      <c r="GC55" s="28"/>
      <c r="GD55" s="28"/>
      <c r="GE55" s="28"/>
      <c r="GF55" s="28"/>
      <c r="GG55" s="28"/>
      <c r="GH55" s="27"/>
      <c r="GI55" s="27"/>
      <c r="GJ55" s="27"/>
      <c r="GK55" s="28"/>
      <c r="GN55" s="27"/>
      <c r="GO55" s="27"/>
      <c r="GP55" s="25"/>
      <c r="GQ55" s="25"/>
      <c r="GR55" s="25"/>
      <c r="GS55" s="25"/>
      <c r="GT55" s="82">
        <f t="shared" si="158"/>
        <v>0</v>
      </c>
      <c r="GU55" s="22"/>
      <c r="GV55" s="22"/>
      <c r="GW55" s="22"/>
    </row>
    <row r="56" spans="1:205">
      <c r="A56" s="22">
        <v>40</v>
      </c>
      <c r="D56" s="24"/>
      <c r="E56" s="24"/>
      <c r="F56" s="24"/>
      <c r="G56" s="24"/>
      <c r="H56" s="24"/>
      <c r="I56" s="24"/>
      <c r="J56" s="24"/>
      <c r="K56" s="24"/>
      <c r="L56" s="24"/>
      <c r="M56" s="23"/>
      <c r="Q56" s="23"/>
      <c r="R56" s="53">
        <f t="shared" si="133"/>
        <v>0</v>
      </c>
      <c r="S56" s="63">
        <f t="shared" si="134"/>
        <v>0</v>
      </c>
      <c r="T56" s="25"/>
      <c r="U56" s="25"/>
      <c r="V56" s="25"/>
      <c r="W56" s="25"/>
      <c r="X56" s="25"/>
      <c r="Y56" s="25"/>
      <c r="Z56" s="25"/>
      <c r="AA56" s="25"/>
      <c r="AB56" s="63"/>
      <c r="AC56" s="63">
        <f t="shared" si="159"/>
        <v>0</v>
      </c>
      <c r="AD56" s="25"/>
      <c r="AE56" s="25"/>
      <c r="AF56" s="66"/>
      <c r="AG56" s="66"/>
      <c r="AH56" s="66"/>
      <c r="AI56" s="63">
        <f t="shared" si="160"/>
        <v>0</v>
      </c>
      <c r="AJ56" s="25"/>
      <c r="AK56" s="25"/>
      <c r="AL56" s="25"/>
      <c r="AM56" s="25"/>
      <c r="AN56" s="25"/>
      <c r="AO56" s="53">
        <f t="shared" si="135"/>
        <v>0</v>
      </c>
      <c r="AP56" s="63">
        <f t="shared" si="136"/>
        <v>0</v>
      </c>
      <c r="AZ56" s="63">
        <f t="shared" si="137"/>
        <v>0</v>
      </c>
      <c r="BE56" s="66">
        <f t="shared" si="138"/>
        <v>0</v>
      </c>
      <c r="BH56" s="53">
        <f t="shared" si="139"/>
        <v>0</v>
      </c>
      <c r="BI56" s="63">
        <f t="shared" si="140"/>
        <v>0</v>
      </c>
      <c r="BS56" s="63">
        <f t="shared" si="141"/>
        <v>0</v>
      </c>
      <c r="BY56" s="66">
        <f t="shared" si="142"/>
        <v>0</v>
      </c>
      <c r="CB56" s="72">
        <f t="shared" si="161"/>
        <v>0</v>
      </c>
      <c r="CC56" s="66">
        <f t="shared" si="143"/>
        <v>0</v>
      </c>
      <c r="CM56" s="66">
        <f t="shared" si="144"/>
        <v>0</v>
      </c>
      <c r="CS56" s="66">
        <f t="shared" si="145"/>
        <v>0</v>
      </c>
      <c r="CV56" s="53">
        <f t="shared" si="146"/>
        <v>0</v>
      </c>
      <c r="CW56" s="63">
        <f t="shared" si="147"/>
        <v>0</v>
      </c>
      <c r="DG56" s="63">
        <f t="shared" si="148"/>
        <v>0</v>
      </c>
      <c r="DM56" s="66">
        <f t="shared" si="162"/>
        <v>0</v>
      </c>
      <c r="DS56" s="74">
        <f t="shared" si="149"/>
        <v>0</v>
      </c>
      <c r="DT56" s="73">
        <f t="shared" si="150"/>
        <v>0</v>
      </c>
      <c r="DU56" s="26"/>
      <c r="DX56" s="25"/>
      <c r="DY56" s="25"/>
      <c r="ED56" s="63">
        <f t="shared" si="151"/>
        <v>0</v>
      </c>
      <c r="EI56" s="66">
        <f t="shared" si="152"/>
        <v>0</v>
      </c>
      <c r="EK56" s="25"/>
      <c r="EL56" s="53">
        <f t="shared" si="153"/>
        <v>0</v>
      </c>
      <c r="EM56" s="63">
        <f t="shared" si="154"/>
        <v>0</v>
      </c>
      <c r="EW56" s="63">
        <f t="shared" si="155"/>
        <v>0</v>
      </c>
      <c r="FC56" s="66">
        <f t="shared" si="156"/>
        <v>0</v>
      </c>
      <c r="FF56" s="80">
        <f t="shared" si="157"/>
        <v>0</v>
      </c>
      <c r="FG56" s="77">
        <f t="shared" si="157"/>
        <v>0</v>
      </c>
      <c r="FH56" s="77">
        <f t="shared" si="157"/>
        <v>0</v>
      </c>
      <c r="FI56" s="77">
        <f t="shared" si="157"/>
        <v>0</v>
      </c>
      <c r="FJ56" s="27"/>
      <c r="FM56" s="25"/>
      <c r="FN56" s="25"/>
      <c r="FO56" s="25"/>
      <c r="FP56" s="25"/>
      <c r="FQ56" s="25"/>
      <c r="FR56" s="25"/>
      <c r="FS56" s="27"/>
      <c r="FV56" s="27"/>
      <c r="FX56" s="28"/>
      <c r="FY56" s="28"/>
      <c r="GB56" s="27"/>
      <c r="GC56" s="28"/>
      <c r="GD56" s="28"/>
      <c r="GE56" s="28"/>
      <c r="GF56" s="28"/>
      <c r="GG56" s="28"/>
      <c r="GH56" s="27"/>
      <c r="GI56" s="27"/>
      <c r="GJ56" s="27"/>
      <c r="GK56" s="28"/>
      <c r="GN56" s="27"/>
      <c r="GO56" s="27"/>
      <c r="GP56" s="25"/>
      <c r="GQ56" s="25"/>
      <c r="GR56" s="25"/>
      <c r="GS56" s="25"/>
      <c r="GT56" s="82">
        <f t="shared" si="158"/>
        <v>0</v>
      </c>
      <c r="GU56" s="22"/>
      <c r="GV56" s="22"/>
      <c r="GW56" s="22"/>
    </row>
    <row r="57" spans="1:205">
      <c r="A57" s="22">
        <v>41</v>
      </c>
      <c r="D57" s="24"/>
      <c r="E57" s="24"/>
      <c r="F57" s="24"/>
      <c r="G57" s="24"/>
      <c r="H57" s="24"/>
      <c r="I57" s="24"/>
      <c r="J57" s="24"/>
      <c r="K57" s="24"/>
      <c r="L57" s="24"/>
      <c r="M57" s="23"/>
      <c r="Q57" s="23"/>
      <c r="R57" s="53">
        <f t="shared" si="133"/>
        <v>0</v>
      </c>
      <c r="S57" s="63">
        <f t="shared" si="134"/>
        <v>0</v>
      </c>
      <c r="T57" s="25"/>
      <c r="U57" s="25"/>
      <c r="V57" s="25"/>
      <c r="W57" s="25"/>
      <c r="X57" s="25"/>
      <c r="Y57" s="25"/>
      <c r="Z57" s="25"/>
      <c r="AA57" s="25"/>
      <c r="AB57" s="63"/>
      <c r="AC57" s="63">
        <f t="shared" si="159"/>
        <v>0</v>
      </c>
      <c r="AD57" s="25"/>
      <c r="AE57" s="25"/>
      <c r="AF57" s="66"/>
      <c r="AG57" s="66"/>
      <c r="AH57" s="66"/>
      <c r="AI57" s="63">
        <f t="shared" si="160"/>
        <v>0</v>
      </c>
      <c r="AJ57" s="25"/>
      <c r="AK57" s="25"/>
      <c r="AL57" s="25"/>
      <c r="AM57" s="25"/>
      <c r="AN57" s="25"/>
      <c r="AO57" s="53">
        <f t="shared" si="135"/>
        <v>0</v>
      </c>
      <c r="AP57" s="63">
        <f t="shared" si="136"/>
        <v>0</v>
      </c>
      <c r="AZ57" s="63">
        <f t="shared" si="137"/>
        <v>0</v>
      </c>
      <c r="BE57" s="66">
        <f t="shared" si="138"/>
        <v>0</v>
      </c>
      <c r="BH57" s="53">
        <f t="shared" si="139"/>
        <v>0</v>
      </c>
      <c r="BI57" s="63">
        <f t="shared" si="140"/>
        <v>0</v>
      </c>
      <c r="BS57" s="63">
        <f t="shared" si="141"/>
        <v>0</v>
      </c>
      <c r="BY57" s="66">
        <f t="shared" si="142"/>
        <v>0</v>
      </c>
      <c r="CB57" s="72">
        <f t="shared" si="161"/>
        <v>0</v>
      </c>
      <c r="CC57" s="66">
        <f t="shared" si="143"/>
        <v>0</v>
      </c>
      <c r="CM57" s="66">
        <f t="shared" si="144"/>
        <v>0</v>
      </c>
      <c r="CS57" s="66">
        <f t="shared" si="145"/>
        <v>0</v>
      </c>
      <c r="CV57" s="53">
        <f t="shared" si="146"/>
        <v>0</v>
      </c>
      <c r="CW57" s="63">
        <f t="shared" si="147"/>
        <v>0</v>
      </c>
      <c r="DG57" s="63">
        <f t="shared" si="148"/>
        <v>0</v>
      </c>
      <c r="DM57" s="66">
        <f t="shared" si="162"/>
        <v>0</v>
      </c>
      <c r="DS57" s="74">
        <f t="shared" si="149"/>
        <v>0</v>
      </c>
      <c r="DT57" s="73">
        <f t="shared" si="150"/>
        <v>0</v>
      </c>
      <c r="DU57" s="26"/>
      <c r="DX57" s="25"/>
      <c r="DY57" s="25"/>
      <c r="ED57" s="63">
        <f t="shared" si="151"/>
        <v>0</v>
      </c>
      <c r="EI57" s="66">
        <f t="shared" si="152"/>
        <v>0</v>
      </c>
      <c r="EK57" s="25"/>
      <c r="EL57" s="53">
        <f t="shared" si="153"/>
        <v>0</v>
      </c>
      <c r="EM57" s="63">
        <f t="shared" si="154"/>
        <v>0</v>
      </c>
      <c r="EW57" s="63">
        <f t="shared" si="155"/>
        <v>0</v>
      </c>
      <c r="FC57" s="66">
        <f t="shared" si="156"/>
        <v>0</v>
      </c>
      <c r="FF57" s="80">
        <f t="shared" si="157"/>
        <v>0</v>
      </c>
      <c r="FG57" s="77">
        <f t="shared" si="157"/>
        <v>0</v>
      </c>
      <c r="FH57" s="77">
        <f t="shared" si="157"/>
        <v>0</v>
      </c>
      <c r="FI57" s="77">
        <f t="shared" si="157"/>
        <v>0</v>
      </c>
      <c r="FJ57" s="27"/>
      <c r="FM57" s="25"/>
      <c r="FN57" s="25"/>
      <c r="FO57" s="25"/>
      <c r="FP57" s="25"/>
      <c r="FQ57" s="25"/>
      <c r="FR57" s="25"/>
      <c r="FS57" s="27"/>
      <c r="FV57" s="27"/>
      <c r="FX57" s="28"/>
      <c r="FY57" s="28"/>
      <c r="GB57" s="27"/>
      <c r="GC57" s="28"/>
      <c r="GD57" s="28"/>
      <c r="GE57" s="28"/>
      <c r="GF57" s="28"/>
      <c r="GG57" s="28"/>
      <c r="GH57" s="27"/>
      <c r="GI57" s="27"/>
      <c r="GJ57" s="27"/>
      <c r="GK57" s="28"/>
      <c r="GN57" s="27"/>
      <c r="GO57" s="27"/>
      <c r="GP57" s="25"/>
      <c r="GQ57" s="25"/>
      <c r="GR57" s="25"/>
      <c r="GS57" s="25"/>
      <c r="GT57" s="82">
        <f t="shared" si="158"/>
        <v>0</v>
      </c>
      <c r="GU57" s="22"/>
      <c r="GV57" s="22"/>
      <c r="GW57" s="22"/>
    </row>
    <row r="58" spans="1:205">
      <c r="A58" s="22">
        <v>42</v>
      </c>
      <c r="D58" s="24"/>
      <c r="E58" s="24"/>
      <c r="F58" s="24"/>
      <c r="G58" s="24"/>
      <c r="H58" s="24"/>
      <c r="I58" s="24"/>
      <c r="J58" s="24"/>
      <c r="K58" s="24"/>
      <c r="L58" s="24"/>
      <c r="M58" s="23"/>
      <c r="Q58" s="23"/>
      <c r="R58" s="53">
        <f t="shared" si="133"/>
        <v>0</v>
      </c>
      <c r="S58" s="63">
        <f t="shared" si="134"/>
        <v>0</v>
      </c>
      <c r="T58" s="25"/>
      <c r="U58" s="25"/>
      <c r="V58" s="25"/>
      <c r="W58" s="25"/>
      <c r="X58" s="25"/>
      <c r="Y58" s="25"/>
      <c r="Z58" s="25"/>
      <c r="AA58" s="25"/>
      <c r="AB58" s="63"/>
      <c r="AC58" s="63">
        <f t="shared" si="159"/>
        <v>0</v>
      </c>
      <c r="AD58" s="25"/>
      <c r="AE58" s="25"/>
      <c r="AF58" s="66"/>
      <c r="AG58" s="66"/>
      <c r="AH58" s="66"/>
      <c r="AI58" s="63">
        <f t="shared" si="160"/>
        <v>0</v>
      </c>
      <c r="AJ58" s="25"/>
      <c r="AK58" s="25"/>
      <c r="AL58" s="25"/>
      <c r="AM58" s="25"/>
      <c r="AN58" s="25"/>
      <c r="AO58" s="53">
        <f t="shared" si="135"/>
        <v>0</v>
      </c>
      <c r="AP58" s="63">
        <f t="shared" si="136"/>
        <v>0</v>
      </c>
      <c r="AZ58" s="63">
        <f t="shared" si="137"/>
        <v>0</v>
      </c>
      <c r="BE58" s="66">
        <f t="shared" si="138"/>
        <v>0</v>
      </c>
      <c r="BH58" s="53">
        <f t="shared" si="139"/>
        <v>0</v>
      </c>
      <c r="BI58" s="63">
        <f t="shared" si="140"/>
        <v>0</v>
      </c>
      <c r="BS58" s="63">
        <f t="shared" si="141"/>
        <v>0</v>
      </c>
      <c r="BY58" s="66">
        <f t="shared" si="142"/>
        <v>0</v>
      </c>
      <c r="CB58" s="72">
        <f t="shared" si="161"/>
        <v>0</v>
      </c>
      <c r="CC58" s="66">
        <f t="shared" si="143"/>
        <v>0</v>
      </c>
      <c r="CM58" s="66">
        <f t="shared" si="144"/>
        <v>0</v>
      </c>
      <c r="CS58" s="66">
        <f t="shared" si="145"/>
        <v>0</v>
      </c>
      <c r="CV58" s="53">
        <f t="shared" si="146"/>
        <v>0</v>
      </c>
      <c r="CW58" s="63">
        <f t="shared" si="147"/>
        <v>0</v>
      </c>
      <c r="DG58" s="63">
        <f t="shared" si="148"/>
        <v>0</v>
      </c>
      <c r="DM58" s="66">
        <f t="shared" si="162"/>
        <v>0</v>
      </c>
      <c r="DS58" s="74">
        <f t="shared" si="149"/>
        <v>0</v>
      </c>
      <c r="DT58" s="73">
        <f t="shared" si="150"/>
        <v>0</v>
      </c>
      <c r="DU58" s="26"/>
      <c r="DX58" s="25"/>
      <c r="DY58" s="25"/>
      <c r="ED58" s="63">
        <f t="shared" si="151"/>
        <v>0</v>
      </c>
      <c r="EI58" s="66">
        <f t="shared" si="152"/>
        <v>0</v>
      </c>
      <c r="EK58" s="25"/>
      <c r="EL58" s="53">
        <f t="shared" si="153"/>
        <v>0</v>
      </c>
      <c r="EM58" s="63">
        <f t="shared" si="154"/>
        <v>0</v>
      </c>
      <c r="EW58" s="63">
        <f t="shared" si="155"/>
        <v>0</v>
      </c>
      <c r="FC58" s="66">
        <f t="shared" si="156"/>
        <v>0</v>
      </c>
      <c r="FF58" s="80">
        <f t="shared" si="157"/>
        <v>0</v>
      </c>
      <c r="FG58" s="77">
        <f t="shared" si="157"/>
        <v>0</v>
      </c>
      <c r="FH58" s="77">
        <f t="shared" si="157"/>
        <v>0</v>
      </c>
      <c r="FI58" s="77">
        <f t="shared" si="157"/>
        <v>0</v>
      </c>
      <c r="FJ58" s="27"/>
      <c r="FM58" s="25"/>
      <c r="FN58" s="25"/>
      <c r="FO58" s="25"/>
      <c r="FP58" s="25"/>
      <c r="FQ58" s="25"/>
      <c r="FR58" s="25"/>
      <c r="FS58" s="27"/>
      <c r="FV58" s="27"/>
      <c r="FX58" s="28"/>
      <c r="FY58" s="28"/>
      <c r="GB58" s="27"/>
      <c r="GC58" s="28"/>
      <c r="GD58" s="28"/>
      <c r="GE58" s="28"/>
      <c r="GF58" s="28"/>
      <c r="GG58" s="28"/>
      <c r="GH58" s="27"/>
      <c r="GI58" s="27"/>
      <c r="GJ58" s="27"/>
      <c r="GK58" s="28"/>
      <c r="GN58" s="27"/>
      <c r="GO58" s="27"/>
      <c r="GP58" s="25"/>
      <c r="GQ58" s="25"/>
      <c r="GR58" s="25"/>
      <c r="GS58" s="25"/>
      <c r="GT58" s="82">
        <f t="shared" si="158"/>
        <v>0</v>
      </c>
      <c r="GU58" s="22"/>
      <c r="GV58" s="22"/>
      <c r="GW58" s="22"/>
    </row>
    <row r="59" spans="1:205">
      <c r="A59" s="22">
        <v>43</v>
      </c>
      <c r="D59" s="24"/>
      <c r="E59" s="24"/>
      <c r="F59" s="24"/>
      <c r="G59" s="24"/>
      <c r="H59" s="24"/>
      <c r="I59" s="24"/>
      <c r="J59" s="24"/>
      <c r="K59" s="24"/>
      <c r="L59" s="24"/>
      <c r="M59" s="23"/>
      <c r="Q59" s="23"/>
      <c r="R59" s="53">
        <f t="shared" si="133"/>
        <v>0</v>
      </c>
      <c r="S59" s="63">
        <f t="shared" si="134"/>
        <v>0</v>
      </c>
      <c r="T59" s="25"/>
      <c r="U59" s="25"/>
      <c r="V59" s="25"/>
      <c r="W59" s="25"/>
      <c r="X59" s="25"/>
      <c r="Y59" s="25"/>
      <c r="Z59" s="25"/>
      <c r="AA59" s="25"/>
      <c r="AB59" s="63"/>
      <c r="AC59" s="63">
        <f t="shared" si="159"/>
        <v>0</v>
      </c>
      <c r="AD59" s="25"/>
      <c r="AE59" s="25"/>
      <c r="AF59" s="66"/>
      <c r="AG59" s="66"/>
      <c r="AH59" s="66"/>
      <c r="AI59" s="63">
        <f t="shared" si="160"/>
        <v>0</v>
      </c>
      <c r="AJ59" s="25"/>
      <c r="AK59" s="25"/>
      <c r="AL59" s="25"/>
      <c r="AM59" s="25"/>
      <c r="AN59" s="25"/>
      <c r="AO59" s="53">
        <f t="shared" si="135"/>
        <v>0</v>
      </c>
      <c r="AP59" s="63">
        <f t="shared" si="136"/>
        <v>0</v>
      </c>
      <c r="AZ59" s="63">
        <f t="shared" si="137"/>
        <v>0</v>
      </c>
      <c r="BE59" s="66">
        <f t="shared" si="138"/>
        <v>0</v>
      </c>
      <c r="BH59" s="53">
        <f t="shared" si="139"/>
        <v>0</v>
      </c>
      <c r="BI59" s="63">
        <f t="shared" si="140"/>
        <v>0</v>
      </c>
      <c r="BS59" s="63">
        <f t="shared" si="141"/>
        <v>0</v>
      </c>
      <c r="BY59" s="66">
        <f t="shared" si="142"/>
        <v>0</v>
      </c>
      <c r="CB59" s="72">
        <f t="shared" si="161"/>
        <v>0</v>
      </c>
      <c r="CC59" s="66">
        <f t="shared" si="143"/>
        <v>0</v>
      </c>
      <c r="CM59" s="66">
        <f t="shared" si="144"/>
        <v>0</v>
      </c>
      <c r="CS59" s="66">
        <f t="shared" si="145"/>
        <v>0</v>
      </c>
      <c r="CV59" s="53">
        <f t="shared" si="146"/>
        <v>0</v>
      </c>
      <c r="CW59" s="63">
        <f t="shared" si="147"/>
        <v>0</v>
      </c>
      <c r="DG59" s="63">
        <f t="shared" si="148"/>
        <v>0</v>
      </c>
      <c r="DM59" s="66">
        <f t="shared" si="162"/>
        <v>0</v>
      </c>
      <c r="DS59" s="74">
        <f t="shared" si="149"/>
        <v>0</v>
      </c>
      <c r="DT59" s="73">
        <f t="shared" si="150"/>
        <v>0</v>
      </c>
      <c r="DU59" s="26"/>
      <c r="DX59" s="25"/>
      <c r="DY59" s="25"/>
      <c r="ED59" s="63">
        <f t="shared" si="151"/>
        <v>0</v>
      </c>
      <c r="EI59" s="66">
        <f t="shared" si="152"/>
        <v>0</v>
      </c>
      <c r="EK59" s="25"/>
      <c r="EL59" s="53">
        <f t="shared" si="153"/>
        <v>0</v>
      </c>
      <c r="EM59" s="63">
        <f t="shared" si="154"/>
        <v>0</v>
      </c>
      <c r="EW59" s="63">
        <f t="shared" si="155"/>
        <v>0</v>
      </c>
      <c r="FC59" s="66">
        <f t="shared" si="156"/>
        <v>0</v>
      </c>
      <c r="FF59" s="80">
        <f t="shared" si="157"/>
        <v>0</v>
      </c>
      <c r="FG59" s="77">
        <f t="shared" si="157"/>
        <v>0</v>
      </c>
      <c r="FH59" s="77">
        <f t="shared" si="157"/>
        <v>0</v>
      </c>
      <c r="FI59" s="77">
        <f t="shared" si="157"/>
        <v>0</v>
      </c>
      <c r="FJ59" s="27"/>
      <c r="FM59" s="25"/>
      <c r="FN59" s="25"/>
      <c r="FO59" s="25"/>
      <c r="FP59" s="25"/>
      <c r="FQ59" s="25"/>
      <c r="FR59" s="25"/>
      <c r="FS59" s="27"/>
      <c r="FV59" s="27"/>
      <c r="FX59" s="28"/>
      <c r="FY59" s="28"/>
      <c r="GB59" s="27"/>
      <c r="GC59" s="28"/>
      <c r="GD59" s="28"/>
      <c r="GE59" s="28"/>
      <c r="GF59" s="28"/>
      <c r="GG59" s="28"/>
      <c r="GH59" s="27"/>
      <c r="GI59" s="27"/>
      <c r="GJ59" s="27"/>
      <c r="GK59" s="28"/>
      <c r="GN59" s="27"/>
      <c r="GO59" s="27"/>
      <c r="GP59" s="25"/>
      <c r="GQ59" s="25"/>
      <c r="GR59" s="25"/>
      <c r="GS59" s="25"/>
      <c r="GT59" s="82">
        <f t="shared" si="158"/>
        <v>0</v>
      </c>
      <c r="GU59" s="22"/>
      <c r="GV59" s="22"/>
      <c r="GW59" s="22"/>
    </row>
    <row r="60" spans="1:205">
      <c r="A60" s="22">
        <v>44</v>
      </c>
      <c r="D60" s="24"/>
      <c r="E60" s="24"/>
      <c r="F60" s="24"/>
      <c r="G60" s="24"/>
      <c r="H60" s="24"/>
      <c r="I60" s="24"/>
      <c r="J60" s="24"/>
      <c r="K60" s="24"/>
      <c r="L60" s="24"/>
      <c r="M60" s="23"/>
      <c r="Q60" s="23"/>
      <c r="R60" s="53">
        <f t="shared" si="133"/>
        <v>0</v>
      </c>
      <c r="S60" s="63">
        <f t="shared" si="134"/>
        <v>0</v>
      </c>
      <c r="T60" s="25"/>
      <c r="U60" s="25"/>
      <c r="V60" s="25"/>
      <c r="W60" s="25"/>
      <c r="X60" s="25"/>
      <c r="Y60" s="25"/>
      <c r="Z60" s="25"/>
      <c r="AA60" s="25"/>
      <c r="AB60" s="63"/>
      <c r="AC60" s="63">
        <f t="shared" si="159"/>
        <v>0</v>
      </c>
      <c r="AD60" s="25"/>
      <c r="AE60" s="25"/>
      <c r="AF60" s="66"/>
      <c r="AG60" s="66"/>
      <c r="AH60" s="66"/>
      <c r="AI60" s="63">
        <f t="shared" si="160"/>
        <v>0</v>
      </c>
      <c r="AJ60" s="25"/>
      <c r="AK60" s="25"/>
      <c r="AL60" s="25"/>
      <c r="AM60" s="25"/>
      <c r="AN60" s="25"/>
      <c r="AO60" s="53">
        <f t="shared" si="135"/>
        <v>0</v>
      </c>
      <c r="AP60" s="63">
        <f t="shared" si="136"/>
        <v>0</v>
      </c>
      <c r="AZ60" s="63">
        <f t="shared" si="137"/>
        <v>0</v>
      </c>
      <c r="BE60" s="66">
        <f t="shared" si="138"/>
        <v>0</v>
      </c>
      <c r="BH60" s="53">
        <f t="shared" si="139"/>
        <v>0</v>
      </c>
      <c r="BI60" s="63">
        <f t="shared" si="140"/>
        <v>0</v>
      </c>
      <c r="BS60" s="63">
        <f t="shared" si="141"/>
        <v>0</v>
      </c>
      <c r="BY60" s="66">
        <f t="shared" si="142"/>
        <v>0</v>
      </c>
      <c r="CB60" s="72">
        <f t="shared" si="161"/>
        <v>0</v>
      </c>
      <c r="CC60" s="66">
        <f t="shared" si="143"/>
        <v>0</v>
      </c>
      <c r="CM60" s="66">
        <f t="shared" si="144"/>
        <v>0</v>
      </c>
      <c r="CS60" s="66">
        <f t="shared" si="145"/>
        <v>0</v>
      </c>
      <c r="CV60" s="53">
        <f t="shared" si="146"/>
        <v>0</v>
      </c>
      <c r="CW60" s="63">
        <f t="shared" si="147"/>
        <v>0</v>
      </c>
      <c r="DG60" s="63">
        <f t="shared" si="148"/>
        <v>0</v>
      </c>
      <c r="DM60" s="66">
        <f t="shared" si="162"/>
        <v>0</v>
      </c>
      <c r="DS60" s="74">
        <f t="shared" si="149"/>
        <v>0</v>
      </c>
      <c r="DT60" s="73">
        <f t="shared" si="150"/>
        <v>0</v>
      </c>
      <c r="DU60" s="26"/>
      <c r="DX60" s="25"/>
      <c r="DY60" s="25"/>
      <c r="ED60" s="63">
        <f t="shared" si="151"/>
        <v>0</v>
      </c>
      <c r="EI60" s="66">
        <f t="shared" si="152"/>
        <v>0</v>
      </c>
      <c r="EK60" s="25"/>
      <c r="EL60" s="53">
        <f t="shared" si="153"/>
        <v>0</v>
      </c>
      <c r="EM60" s="63">
        <f t="shared" si="154"/>
        <v>0</v>
      </c>
      <c r="EW60" s="63">
        <f t="shared" si="155"/>
        <v>0</v>
      </c>
      <c r="FC60" s="66">
        <f t="shared" si="156"/>
        <v>0</v>
      </c>
      <c r="FF60" s="80">
        <f t="shared" si="157"/>
        <v>0</v>
      </c>
      <c r="FG60" s="77">
        <f t="shared" si="157"/>
        <v>0</v>
      </c>
      <c r="FH60" s="77">
        <f t="shared" si="157"/>
        <v>0</v>
      </c>
      <c r="FI60" s="77">
        <f t="shared" si="157"/>
        <v>0</v>
      </c>
      <c r="FJ60" s="27"/>
      <c r="FM60" s="25"/>
      <c r="FN60" s="25"/>
      <c r="FO60" s="25"/>
      <c r="FP60" s="25"/>
      <c r="FQ60" s="25"/>
      <c r="FR60" s="25"/>
      <c r="FS60" s="27"/>
      <c r="FV60" s="27"/>
      <c r="FX60" s="28"/>
      <c r="FY60" s="28"/>
      <c r="GB60" s="27"/>
      <c r="GC60" s="28"/>
      <c r="GD60" s="28"/>
      <c r="GE60" s="28"/>
      <c r="GF60" s="28"/>
      <c r="GG60" s="28"/>
      <c r="GH60" s="27"/>
      <c r="GI60" s="27"/>
      <c r="GJ60" s="27"/>
      <c r="GK60" s="28"/>
      <c r="GN60" s="27"/>
      <c r="GO60" s="27"/>
      <c r="GP60" s="25"/>
      <c r="GQ60" s="25"/>
      <c r="GR60" s="25"/>
      <c r="GS60" s="25"/>
      <c r="GT60" s="82">
        <f t="shared" si="158"/>
        <v>0</v>
      </c>
      <c r="GU60" s="22"/>
      <c r="GV60" s="22"/>
      <c r="GW60" s="22"/>
    </row>
    <row r="61" spans="1:205">
      <c r="A61" s="22">
        <v>45</v>
      </c>
      <c r="D61" s="24"/>
      <c r="E61" s="24"/>
      <c r="F61" s="24"/>
      <c r="G61" s="24"/>
      <c r="H61" s="24"/>
      <c r="I61" s="24"/>
      <c r="J61" s="24"/>
      <c r="K61" s="24"/>
      <c r="L61" s="24"/>
      <c r="M61" s="23"/>
      <c r="Q61" s="23"/>
      <c r="R61" s="53">
        <f t="shared" si="133"/>
        <v>0</v>
      </c>
      <c r="S61" s="63">
        <f t="shared" si="134"/>
        <v>0</v>
      </c>
      <c r="T61" s="25"/>
      <c r="U61" s="25"/>
      <c r="V61" s="25"/>
      <c r="W61" s="25"/>
      <c r="X61" s="25"/>
      <c r="Y61" s="25"/>
      <c r="Z61" s="25"/>
      <c r="AA61" s="25"/>
      <c r="AB61" s="63"/>
      <c r="AC61" s="63">
        <f t="shared" si="159"/>
        <v>0</v>
      </c>
      <c r="AD61" s="25"/>
      <c r="AE61" s="25"/>
      <c r="AF61" s="66"/>
      <c r="AG61" s="66"/>
      <c r="AH61" s="66"/>
      <c r="AI61" s="63">
        <f t="shared" si="160"/>
        <v>0</v>
      </c>
      <c r="AJ61" s="25"/>
      <c r="AK61" s="25"/>
      <c r="AL61" s="25"/>
      <c r="AM61" s="25"/>
      <c r="AN61" s="25"/>
      <c r="AO61" s="53">
        <f t="shared" si="135"/>
        <v>0</v>
      </c>
      <c r="AP61" s="63">
        <f t="shared" si="136"/>
        <v>0</v>
      </c>
      <c r="AZ61" s="63">
        <f t="shared" si="137"/>
        <v>0</v>
      </c>
      <c r="BE61" s="66">
        <f t="shared" si="138"/>
        <v>0</v>
      </c>
      <c r="BH61" s="53">
        <f t="shared" si="139"/>
        <v>0</v>
      </c>
      <c r="BI61" s="63">
        <f t="shared" si="140"/>
        <v>0</v>
      </c>
      <c r="BS61" s="63">
        <f t="shared" si="141"/>
        <v>0</v>
      </c>
      <c r="BY61" s="66">
        <f t="shared" si="142"/>
        <v>0</v>
      </c>
      <c r="CB61" s="72">
        <f t="shared" si="161"/>
        <v>0</v>
      </c>
      <c r="CC61" s="66">
        <f t="shared" si="143"/>
        <v>0</v>
      </c>
      <c r="CM61" s="66">
        <f t="shared" si="144"/>
        <v>0</v>
      </c>
      <c r="CS61" s="66">
        <f t="shared" si="145"/>
        <v>0</v>
      </c>
      <c r="CV61" s="53">
        <f t="shared" si="146"/>
        <v>0</v>
      </c>
      <c r="CW61" s="63">
        <f t="shared" si="147"/>
        <v>0</v>
      </c>
      <c r="DG61" s="63">
        <f t="shared" si="148"/>
        <v>0</v>
      </c>
      <c r="DM61" s="66">
        <f t="shared" si="162"/>
        <v>0</v>
      </c>
      <c r="DS61" s="74">
        <f t="shared" si="149"/>
        <v>0</v>
      </c>
      <c r="DT61" s="73">
        <f t="shared" si="150"/>
        <v>0</v>
      </c>
      <c r="DU61" s="26"/>
      <c r="DX61" s="25"/>
      <c r="DY61" s="25"/>
      <c r="ED61" s="63">
        <f t="shared" si="151"/>
        <v>0</v>
      </c>
      <c r="EI61" s="66">
        <f t="shared" si="152"/>
        <v>0</v>
      </c>
      <c r="EK61" s="25"/>
      <c r="EL61" s="53">
        <f t="shared" si="153"/>
        <v>0</v>
      </c>
      <c r="EM61" s="63">
        <f t="shared" si="154"/>
        <v>0</v>
      </c>
      <c r="EW61" s="63">
        <f t="shared" si="155"/>
        <v>0</v>
      </c>
      <c r="FC61" s="66">
        <f t="shared" si="156"/>
        <v>0</v>
      </c>
      <c r="FF61" s="80">
        <f t="shared" si="157"/>
        <v>0</v>
      </c>
      <c r="FG61" s="77">
        <f t="shared" si="157"/>
        <v>0</v>
      </c>
      <c r="FH61" s="77">
        <f t="shared" si="157"/>
        <v>0</v>
      </c>
      <c r="FI61" s="77">
        <f t="shared" si="157"/>
        <v>0</v>
      </c>
      <c r="FJ61" s="27"/>
      <c r="FM61" s="25"/>
      <c r="FN61" s="25"/>
      <c r="FO61" s="25"/>
      <c r="FP61" s="25"/>
      <c r="FQ61" s="25"/>
      <c r="FR61" s="25"/>
      <c r="FS61" s="27"/>
      <c r="FV61" s="27"/>
      <c r="FX61" s="28"/>
      <c r="FY61" s="28"/>
      <c r="GB61" s="27"/>
      <c r="GC61" s="28"/>
      <c r="GD61" s="28"/>
      <c r="GE61" s="28"/>
      <c r="GF61" s="28"/>
      <c r="GG61" s="28"/>
      <c r="GH61" s="27"/>
      <c r="GI61" s="27"/>
      <c r="GJ61" s="27"/>
      <c r="GK61" s="28"/>
      <c r="GN61" s="27"/>
      <c r="GO61" s="27"/>
      <c r="GP61" s="25"/>
      <c r="GQ61" s="25"/>
      <c r="GR61" s="25"/>
      <c r="GS61" s="25"/>
      <c r="GT61" s="82">
        <f t="shared" si="158"/>
        <v>0</v>
      </c>
      <c r="GU61" s="22"/>
      <c r="GV61" s="22"/>
      <c r="GW61" s="22"/>
    </row>
    <row r="62" spans="1:205">
      <c r="A62" s="22">
        <v>46</v>
      </c>
      <c r="D62" s="24"/>
      <c r="E62" s="24"/>
      <c r="F62" s="24"/>
      <c r="G62" s="24"/>
      <c r="H62" s="24"/>
      <c r="I62" s="24"/>
      <c r="J62" s="24"/>
      <c r="K62" s="24"/>
      <c r="L62" s="24"/>
      <c r="M62" s="23"/>
      <c r="Q62" s="23"/>
      <c r="R62" s="53">
        <f t="shared" si="133"/>
        <v>0</v>
      </c>
      <c r="S62" s="63">
        <f t="shared" si="134"/>
        <v>0</v>
      </c>
      <c r="T62" s="25"/>
      <c r="U62" s="25"/>
      <c r="V62" s="25"/>
      <c r="W62" s="25"/>
      <c r="X62" s="25"/>
      <c r="Y62" s="25"/>
      <c r="Z62" s="25"/>
      <c r="AA62" s="25"/>
      <c r="AB62" s="63"/>
      <c r="AC62" s="63">
        <f t="shared" si="159"/>
        <v>0</v>
      </c>
      <c r="AD62" s="25"/>
      <c r="AE62" s="25"/>
      <c r="AF62" s="66"/>
      <c r="AG62" s="66"/>
      <c r="AH62" s="66"/>
      <c r="AI62" s="63">
        <f t="shared" si="160"/>
        <v>0</v>
      </c>
      <c r="AJ62" s="25"/>
      <c r="AK62" s="25"/>
      <c r="AL62" s="25"/>
      <c r="AM62" s="25"/>
      <c r="AN62" s="25"/>
      <c r="AO62" s="53">
        <f t="shared" si="135"/>
        <v>0</v>
      </c>
      <c r="AP62" s="63">
        <f t="shared" si="136"/>
        <v>0</v>
      </c>
      <c r="AZ62" s="63">
        <f t="shared" si="137"/>
        <v>0</v>
      </c>
      <c r="BE62" s="66">
        <f t="shared" si="138"/>
        <v>0</v>
      </c>
      <c r="BH62" s="53">
        <f t="shared" si="139"/>
        <v>0</v>
      </c>
      <c r="BI62" s="63">
        <f t="shared" si="140"/>
        <v>0</v>
      </c>
      <c r="BS62" s="63">
        <f t="shared" si="141"/>
        <v>0</v>
      </c>
      <c r="BY62" s="66">
        <f t="shared" si="142"/>
        <v>0</v>
      </c>
      <c r="CB62" s="72">
        <f t="shared" si="161"/>
        <v>0</v>
      </c>
      <c r="CC62" s="66">
        <f t="shared" si="143"/>
        <v>0</v>
      </c>
      <c r="CM62" s="66">
        <f t="shared" si="144"/>
        <v>0</v>
      </c>
      <c r="CS62" s="66">
        <f t="shared" si="145"/>
        <v>0</v>
      </c>
      <c r="CV62" s="53">
        <f t="shared" si="146"/>
        <v>0</v>
      </c>
      <c r="CW62" s="63">
        <f t="shared" si="147"/>
        <v>0</v>
      </c>
      <c r="DG62" s="63">
        <f t="shared" si="148"/>
        <v>0</v>
      </c>
      <c r="DM62" s="66">
        <f t="shared" si="162"/>
        <v>0</v>
      </c>
      <c r="DS62" s="74">
        <f t="shared" si="149"/>
        <v>0</v>
      </c>
      <c r="DT62" s="73">
        <f t="shared" si="150"/>
        <v>0</v>
      </c>
      <c r="DU62" s="26"/>
      <c r="DX62" s="25"/>
      <c r="DY62" s="25"/>
      <c r="ED62" s="63">
        <f t="shared" si="151"/>
        <v>0</v>
      </c>
      <c r="EI62" s="66">
        <f t="shared" si="152"/>
        <v>0</v>
      </c>
      <c r="EK62" s="25"/>
      <c r="EL62" s="53">
        <f t="shared" si="153"/>
        <v>0</v>
      </c>
      <c r="EM62" s="63">
        <f t="shared" si="154"/>
        <v>0</v>
      </c>
      <c r="EW62" s="63">
        <f t="shared" si="155"/>
        <v>0</v>
      </c>
      <c r="FC62" s="66">
        <f t="shared" si="156"/>
        <v>0</v>
      </c>
      <c r="FF62" s="80">
        <f t="shared" si="157"/>
        <v>0</v>
      </c>
      <c r="FG62" s="77">
        <f t="shared" si="157"/>
        <v>0</v>
      </c>
      <c r="FH62" s="77">
        <f t="shared" si="157"/>
        <v>0</v>
      </c>
      <c r="FI62" s="77">
        <f t="shared" si="157"/>
        <v>0</v>
      </c>
      <c r="FJ62" s="27"/>
      <c r="FM62" s="25"/>
      <c r="FN62" s="25"/>
      <c r="FO62" s="25"/>
      <c r="FP62" s="25"/>
      <c r="FQ62" s="25"/>
      <c r="FR62" s="25"/>
      <c r="FS62" s="27"/>
      <c r="FV62" s="27"/>
      <c r="FX62" s="28"/>
      <c r="FY62" s="28"/>
      <c r="GB62" s="27"/>
      <c r="GC62" s="28"/>
      <c r="GD62" s="28"/>
      <c r="GE62" s="28"/>
      <c r="GF62" s="28"/>
      <c r="GG62" s="28"/>
      <c r="GH62" s="27"/>
      <c r="GI62" s="27"/>
      <c r="GJ62" s="27"/>
      <c r="GK62" s="28"/>
      <c r="GN62" s="27"/>
      <c r="GO62" s="27"/>
      <c r="GP62" s="25"/>
      <c r="GQ62" s="25"/>
      <c r="GR62" s="25"/>
      <c r="GS62" s="25"/>
      <c r="GT62" s="82">
        <f t="shared" si="158"/>
        <v>0</v>
      </c>
      <c r="GU62" s="22"/>
      <c r="GV62" s="22"/>
      <c r="GW62" s="22"/>
    </row>
    <row r="63" spans="1:205">
      <c r="A63" s="22">
        <v>47</v>
      </c>
      <c r="D63" s="24"/>
      <c r="E63" s="24"/>
      <c r="F63" s="24"/>
      <c r="G63" s="24"/>
      <c r="H63" s="24"/>
      <c r="I63" s="24"/>
      <c r="J63" s="24"/>
      <c r="K63" s="24"/>
      <c r="L63" s="24"/>
      <c r="M63" s="23"/>
      <c r="Q63" s="23"/>
      <c r="R63" s="53">
        <f t="shared" si="133"/>
        <v>0</v>
      </c>
      <c r="S63" s="63">
        <f t="shared" si="134"/>
        <v>0</v>
      </c>
      <c r="T63" s="25"/>
      <c r="U63" s="25"/>
      <c r="V63" s="25"/>
      <c r="W63" s="25"/>
      <c r="X63" s="25"/>
      <c r="Y63" s="25"/>
      <c r="Z63" s="25"/>
      <c r="AA63" s="25"/>
      <c r="AB63" s="63"/>
      <c r="AC63" s="63">
        <f t="shared" si="159"/>
        <v>0</v>
      </c>
      <c r="AD63" s="25"/>
      <c r="AE63" s="25"/>
      <c r="AF63" s="66"/>
      <c r="AG63" s="66"/>
      <c r="AH63" s="66"/>
      <c r="AI63" s="63">
        <f t="shared" si="160"/>
        <v>0</v>
      </c>
      <c r="AJ63" s="25"/>
      <c r="AK63" s="25"/>
      <c r="AL63" s="25"/>
      <c r="AM63" s="25"/>
      <c r="AN63" s="25"/>
      <c r="AO63" s="53">
        <f t="shared" si="135"/>
        <v>0</v>
      </c>
      <c r="AP63" s="63">
        <f t="shared" si="136"/>
        <v>0</v>
      </c>
      <c r="AZ63" s="63">
        <f t="shared" si="137"/>
        <v>0</v>
      </c>
      <c r="BE63" s="66">
        <f t="shared" si="138"/>
        <v>0</v>
      </c>
      <c r="BH63" s="53">
        <f t="shared" si="139"/>
        <v>0</v>
      </c>
      <c r="BI63" s="63">
        <f t="shared" si="140"/>
        <v>0</v>
      </c>
      <c r="BS63" s="63">
        <f t="shared" si="141"/>
        <v>0</v>
      </c>
      <c r="BY63" s="66">
        <f t="shared" si="142"/>
        <v>0</v>
      </c>
      <c r="CB63" s="72">
        <f t="shared" si="161"/>
        <v>0</v>
      </c>
      <c r="CC63" s="66">
        <f t="shared" si="143"/>
        <v>0</v>
      </c>
      <c r="CM63" s="66">
        <f t="shared" si="144"/>
        <v>0</v>
      </c>
      <c r="CS63" s="66">
        <f t="shared" si="145"/>
        <v>0</v>
      </c>
      <c r="CV63" s="53">
        <f t="shared" si="146"/>
        <v>0</v>
      </c>
      <c r="CW63" s="63">
        <f t="shared" si="147"/>
        <v>0</v>
      </c>
      <c r="DG63" s="63">
        <f t="shared" si="148"/>
        <v>0</v>
      </c>
      <c r="DM63" s="66">
        <f t="shared" si="162"/>
        <v>0</v>
      </c>
      <c r="DS63" s="74">
        <f t="shared" si="149"/>
        <v>0</v>
      </c>
      <c r="DT63" s="73">
        <f t="shared" si="150"/>
        <v>0</v>
      </c>
      <c r="DU63" s="26"/>
      <c r="DX63" s="25"/>
      <c r="DY63" s="25"/>
      <c r="ED63" s="63">
        <f t="shared" si="151"/>
        <v>0</v>
      </c>
      <c r="EI63" s="66">
        <f t="shared" si="152"/>
        <v>0</v>
      </c>
      <c r="EK63" s="25"/>
      <c r="EL63" s="53">
        <f t="shared" si="153"/>
        <v>0</v>
      </c>
      <c r="EM63" s="63">
        <f t="shared" si="154"/>
        <v>0</v>
      </c>
      <c r="EW63" s="63">
        <f t="shared" si="155"/>
        <v>0</v>
      </c>
      <c r="FC63" s="66">
        <f t="shared" si="156"/>
        <v>0</v>
      </c>
      <c r="FF63" s="80">
        <f t="shared" si="157"/>
        <v>0</v>
      </c>
      <c r="FG63" s="77">
        <f t="shared" si="157"/>
        <v>0</v>
      </c>
      <c r="FH63" s="77">
        <f t="shared" si="157"/>
        <v>0</v>
      </c>
      <c r="FI63" s="77">
        <f t="shared" si="157"/>
        <v>0</v>
      </c>
      <c r="FJ63" s="27"/>
      <c r="FM63" s="25"/>
      <c r="FN63" s="25"/>
      <c r="FO63" s="25"/>
      <c r="FP63" s="25"/>
      <c r="FQ63" s="25"/>
      <c r="FR63" s="25"/>
      <c r="FS63" s="27"/>
      <c r="FV63" s="27"/>
      <c r="FX63" s="28"/>
      <c r="FY63" s="28"/>
      <c r="GB63" s="27"/>
      <c r="GC63" s="28"/>
      <c r="GD63" s="28"/>
      <c r="GE63" s="28"/>
      <c r="GF63" s="28"/>
      <c r="GG63" s="28"/>
      <c r="GH63" s="27"/>
      <c r="GI63" s="27"/>
      <c r="GJ63" s="27"/>
      <c r="GK63" s="28"/>
      <c r="GN63" s="27"/>
      <c r="GO63" s="27"/>
      <c r="GP63" s="25"/>
      <c r="GQ63" s="25"/>
      <c r="GR63" s="25"/>
      <c r="GS63" s="25"/>
      <c r="GT63" s="82">
        <f t="shared" si="158"/>
        <v>0</v>
      </c>
      <c r="GU63" s="22"/>
      <c r="GV63" s="22"/>
      <c r="GW63" s="22"/>
    </row>
    <row r="64" spans="1:205">
      <c r="A64" s="22">
        <v>48</v>
      </c>
      <c r="D64" s="24"/>
      <c r="E64" s="24"/>
      <c r="F64" s="24"/>
      <c r="G64" s="24"/>
      <c r="H64" s="24"/>
      <c r="I64" s="24"/>
      <c r="J64" s="24"/>
      <c r="K64" s="24"/>
      <c r="L64" s="24"/>
      <c r="M64" s="23"/>
      <c r="Q64" s="23"/>
      <c r="R64" s="53">
        <f t="shared" si="133"/>
        <v>0</v>
      </c>
      <c r="S64" s="63">
        <f t="shared" si="134"/>
        <v>0</v>
      </c>
      <c r="T64" s="25"/>
      <c r="U64" s="25"/>
      <c r="V64" s="25"/>
      <c r="W64" s="25"/>
      <c r="X64" s="25"/>
      <c r="Y64" s="25"/>
      <c r="Z64" s="25"/>
      <c r="AA64" s="25"/>
      <c r="AB64" s="63"/>
      <c r="AC64" s="63">
        <f t="shared" si="159"/>
        <v>0</v>
      </c>
      <c r="AD64" s="25"/>
      <c r="AE64" s="25"/>
      <c r="AF64" s="66"/>
      <c r="AG64" s="66"/>
      <c r="AH64" s="66"/>
      <c r="AI64" s="63">
        <f t="shared" si="160"/>
        <v>0</v>
      </c>
      <c r="AJ64" s="25"/>
      <c r="AK64" s="25"/>
      <c r="AL64" s="25"/>
      <c r="AM64" s="25"/>
      <c r="AN64" s="25"/>
      <c r="AO64" s="53">
        <f t="shared" si="135"/>
        <v>0</v>
      </c>
      <c r="AP64" s="63">
        <f t="shared" si="136"/>
        <v>0</v>
      </c>
      <c r="AZ64" s="63">
        <f t="shared" si="137"/>
        <v>0</v>
      </c>
      <c r="BE64" s="66">
        <f t="shared" si="138"/>
        <v>0</v>
      </c>
      <c r="BH64" s="53">
        <f t="shared" si="139"/>
        <v>0</v>
      </c>
      <c r="BI64" s="63">
        <f t="shared" si="140"/>
        <v>0</v>
      </c>
      <c r="BS64" s="63">
        <f t="shared" si="141"/>
        <v>0</v>
      </c>
      <c r="BY64" s="66">
        <f t="shared" si="142"/>
        <v>0</v>
      </c>
      <c r="CB64" s="72">
        <f t="shared" si="161"/>
        <v>0</v>
      </c>
      <c r="CC64" s="66">
        <f t="shared" si="143"/>
        <v>0</v>
      </c>
      <c r="CM64" s="66">
        <f t="shared" si="144"/>
        <v>0</v>
      </c>
      <c r="CS64" s="66">
        <f t="shared" si="145"/>
        <v>0</v>
      </c>
      <c r="CV64" s="53">
        <f t="shared" si="146"/>
        <v>0</v>
      </c>
      <c r="CW64" s="63">
        <f t="shared" si="147"/>
        <v>0</v>
      </c>
      <c r="DG64" s="63">
        <f t="shared" si="148"/>
        <v>0</v>
      </c>
      <c r="DM64" s="66">
        <f t="shared" si="162"/>
        <v>0</v>
      </c>
      <c r="DS64" s="74">
        <f t="shared" si="149"/>
        <v>0</v>
      </c>
      <c r="DT64" s="73">
        <f t="shared" si="150"/>
        <v>0</v>
      </c>
      <c r="DU64" s="26"/>
      <c r="DX64" s="25"/>
      <c r="DY64" s="25"/>
      <c r="ED64" s="63">
        <f t="shared" si="151"/>
        <v>0</v>
      </c>
      <c r="EI64" s="66">
        <f t="shared" si="152"/>
        <v>0</v>
      </c>
      <c r="EK64" s="25"/>
      <c r="EL64" s="53">
        <f t="shared" si="153"/>
        <v>0</v>
      </c>
      <c r="EM64" s="63">
        <f t="shared" si="154"/>
        <v>0</v>
      </c>
      <c r="EW64" s="63">
        <f t="shared" si="155"/>
        <v>0</v>
      </c>
      <c r="FC64" s="66">
        <f t="shared" si="156"/>
        <v>0</v>
      </c>
      <c r="FF64" s="80">
        <f t="shared" si="157"/>
        <v>0</v>
      </c>
      <c r="FG64" s="77">
        <f t="shared" si="157"/>
        <v>0</v>
      </c>
      <c r="FH64" s="77">
        <f t="shared" si="157"/>
        <v>0</v>
      </c>
      <c r="FI64" s="77">
        <f t="shared" si="157"/>
        <v>0</v>
      </c>
      <c r="FJ64" s="27"/>
      <c r="FM64" s="25"/>
      <c r="FN64" s="25"/>
      <c r="FO64" s="25"/>
      <c r="FP64" s="25"/>
      <c r="FQ64" s="25"/>
      <c r="FR64" s="25"/>
      <c r="FS64" s="27"/>
      <c r="FV64" s="27"/>
      <c r="FX64" s="28"/>
      <c r="FY64" s="28"/>
      <c r="GB64" s="27"/>
      <c r="GC64" s="28"/>
      <c r="GD64" s="28"/>
      <c r="GE64" s="28"/>
      <c r="GF64" s="28"/>
      <c r="GG64" s="28"/>
      <c r="GH64" s="27"/>
      <c r="GI64" s="27"/>
      <c r="GJ64" s="27"/>
      <c r="GK64" s="28"/>
      <c r="GN64" s="27"/>
      <c r="GO64" s="27"/>
      <c r="GP64" s="25"/>
      <c r="GQ64" s="25"/>
      <c r="GR64" s="25"/>
      <c r="GS64" s="25"/>
      <c r="GT64" s="82">
        <f t="shared" si="158"/>
        <v>0</v>
      </c>
      <c r="GU64" s="22"/>
      <c r="GV64" s="22"/>
      <c r="GW64" s="22"/>
    </row>
    <row r="65" spans="1:205">
      <c r="A65" s="22">
        <v>49</v>
      </c>
      <c r="D65" s="24"/>
      <c r="E65" s="24"/>
      <c r="F65" s="24"/>
      <c r="G65" s="24"/>
      <c r="H65" s="24"/>
      <c r="I65" s="24"/>
      <c r="J65" s="24"/>
      <c r="K65" s="24"/>
      <c r="L65" s="24"/>
      <c r="M65" s="23"/>
      <c r="Q65" s="23"/>
      <c r="R65" s="53">
        <f t="shared" si="133"/>
        <v>0</v>
      </c>
      <c r="S65" s="63">
        <f t="shared" si="134"/>
        <v>0</v>
      </c>
      <c r="T65" s="25"/>
      <c r="U65" s="25"/>
      <c r="V65" s="25"/>
      <c r="W65" s="25"/>
      <c r="X65" s="25"/>
      <c r="Y65" s="25"/>
      <c r="Z65" s="25"/>
      <c r="AA65" s="25"/>
      <c r="AB65" s="63"/>
      <c r="AC65" s="63">
        <f t="shared" si="159"/>
        <v>0</v>
      </c>
      <c r="AD65" s="25"/>
      <c r="AE65" s="25"/>
      <c r="AF65" s="66"/>
      <c r="AG65" s="66"/>
      <c r="AH65" s="66"/>
      <c r="AI65" s="63">
        <f t="shared" si="160"/>
        <v>0</v>
      </c>
      <c r="AJ65" s="25"/>
      <c r="AK65" s="25"/>
      <c r="AL65" s="25"/>
      <c r="AM65" s="25"/>
      <c r="AN65" s="25"/>
      <c r="AO65" s="53">
        <f t="shared" si="135"/>
        <v>0</v>
      </c>
      <c r="AP65" s="63">
        <f t="shared" si="136"/>
        <v>0</v>
      </c>
      <c r="AZ65" s="63">
        <f t="shared" si="137"/>
        <v>0</v>
      </c>
      <c r="BE65" s="66">
        <f t="shared" si="138"/>
        <v>0</v>
      </c>
      <c r="BH65" s="53">
        <f t="shared" si="139"/>
        <v>0</v>
      </c>
      <c r="BI65" s="63">
        <f t="shared" si="140"/>
        <v>0</v>
      </c>
      <c r="BS65" s="63">
        <f t="shared" si="141"/>
        <v>0</v>
      </c>
      <c r="BY65" s="66">
        <f t="shared" si="142"/>
        <v>0</v>
      </c>
      <c r="CB65" s="72">
        <f t="shared" si="161"/>
        <v>0</v>
      </c>
      <c r="CC65" s="66">
        <f t="shared" si="143"/>
        <v>0</v>
      </c>
      <c r="CM65" s="66">
        <f t="shared" si="144"/>
        <v>0</v>
      </c>
      <c r="CS65" s="66">
        <f t="shared" si="145"/>
        <v>0</v>
      </c>
      <c r="CV65" s="53">
        <f t="shared" si="146"/>
        <v>0</v>
      </c>
      <c r="CW65" s="63">
        <f t="shared" si="147"/>
        <v>0</v>
      </c>
      <c r="DG65" s="63">
        <f t="shared" si="148"/>
        <v>0</v>
      </c>
      <c r="DM65" s="66">
        <f t="shared" si="162"/>
        <v>0</v>
      </c>
      <c r="DS65" s="74">
        <f t="shared" si="149"/>
        <v>0</v>
      </c>
      <c r="DT65" s="73">
        <f t="shared" si="150"/>
        <v>0</v>
      </c>
      <c r="DU65" s="26"/>
      <c r="DX65" s="25"/>
      <c r="DY65" s="25"/>
      <c r="ED65" s="63">
        <f t="shared" si="151"/>
        <v>0</v>
      </c>
      <c r="EI65" s="66">
        <f t="shared" si="152"/>
        <v>0</v>
      </c>
      <c r="EK65" s="25"/>
      <c r="EL65" s="53">
        <f t="shared" si="153"/>
        <v>0</v>
      </c>
      <c r="EM65" s="63">
        <f t="shared" si="154"/>
        <v>0</v>
      </c>
      <c r="EW65" s="63">
        <f t="shared" si="155"/>
        <v>0</v>
      </c>
      <c r="FC65" s="66">
        <f t="shared" si="156"/>
        <v>0</v>
      </c>
      <c r="FF65" s="80">
        <f t="shared" si="157"/>
        <v>0</v>
      </c>
      <c r="FG65" s="77">
        <f t="shared" si="157"/>
        <v>0</v>
      </c>
      <c r="FH65" s="77">
        <f t="shared" si="157"/>
        <v>0</v>
      </c>
      <c r="FI65" s="77">
        <f t="shared" si="157"/>
        <v>0</v>
      </c>
      <c r="FJ65" s="27"/>
      <c r="FM65" s="25"/>
      <c r="FN65" s="25"/>
      <c r="FO65" s="25"/>
      <c r="FP65" s="25"/>
      <c r="FQ65" s="25"/>
      <c r="FR65" s="25"/>
      <c r="FS65" s="27"/>
      <c r="FV65" s="27"/>
      <c r="FX65" s="28"/>
      <c r="FY65" s="28"/>
      <c r="GB65" s="27"/>
      <c r="GC65" s="28"/>
      <c r="GD65" s="28"/>
      <c r="GE65" s="28"/>
      <c r="GF65" s="28"/>
      <c r="GG65" s="28"/>
      <c r="GH65" s="27"/>
      <c r="GI65" s="27"/>
      <c r="GJ65" s="27"/>
      <c r="GK65" s="28"/>
      <c r="GN65" s="27"/>
      <c r="GO65" s="27"/>
      <c r="GP65" s="25"/>
      <c r="GQ65" s="25"/>
      <c r="GR65" s="25"/>
      <c r="GS65" s="25"/>
      <c r="GT65" s="82">
        <f t="shared" si="158"/>
        <v>0</v>
      </c>
      <c r="GU65" s="22"/>
      <c r="GV65" s="22"/>
      <c r="GW65" s="22"/>
    </row>
    <row r="66" spans="1:205">
      <c r="A66" s="22">
        <v>50</v>
      </c>
      <c r="D66" s="24"/>
      <c r="E66" s="24"/>
      <c r="F66" s="24"/>
      <c r="G66" s="24"/>
      <c r="H66" s="24"/>
      <c r="I66" s="24"/>
      <c r="J66" s="24"/>
      <c r="K66" s="24"/>
      <c r="L66" s="24"/>
      <c r="M66" s="23"/>
      <c r="Q66" s="23"/>
      <c r="R66" s="53">
        <f t="shared" si="133"/>
        <v>0</v>
      </c>
      <c r="S66" s="63">
        <f t="shared" si="134"/>
        <v>0</v>
      </c>
      <c r="T66" s="25"/>
      <c r="U66" s="25"/>
      <c r="V66" s="25"/>
      <c r="W66" s="25"/>
      <c r="X66" s="25"/>
      <c r="Y66" s="25"/>
      <c r="Z66" s="25"/>
      <c r="AA66" s="25"/>
      <c r="AB66" s="63"/>
      <c r="AC66" s="63">
        <f t="shared" si="159"/>
        <v>0</v>
      </c>
      <c r="AD66" s="25"/>
      <c r="AE66" s="25"/>
      <c r="AF66" s="66"/>
      <c r="AG66" s="66"/>
      <c r="AH66" s="66"/>
      <c r="AI66" s="63">
        <f t="shared" si="160"/>
        <v>0</v>
      </c>
      <c r="AJ66" s="25"/>
      <c r="AK66" s="25"/>
      <c r="AL66" s="25"/>
      <c r="AM66" s="25"/>
      <c r="AN66" s="25"/>
      <c r="AO66" s="53">
        <f t="shared" si="135"/>
        <v>0</v>
      </c>
      <c r="AP66" s="63">
        <f t="shared" si="136"/>
        <v>0</v>
      </c>
      <c r="AZ66" s="63">
        <f t="shared" si="137"/>
        <v>0</v>
      </c>
      <c r="BE66" s="66">
        <f t="shared" si="138"/>
        <v>0</v>
      </c>
      <c r="BH66" s="53">
        <f t="shared" si="139"/>
        <v>0</v>
      </c>
      <c r="BI66" s="63">
        <f t="shared" si="140"/>
        <v>0</v>
      </c>
      <c r="BS66" s="63">
        <f t="shared" si="141"/>
        <v>0</v>
      </c>
      <c r="BY66" s="66">
        <f t="shared" si="142"/>
        <v>0</v>
      </c>
      <c r="CB66" s="72">
        <f t="shared" si="161"/>
        <v>0</v>
      </c>
      <c r="CC66" s="66">
        <f t="shared" si="143"/>
        <v>0</v>
      </c>
      <c r="CM66" s="66">
        <f t="shared" si="144"/>
        <v>0</v>
      </c>
      <c r="CS66" s="66">
        <f t="shared" si="145"/>
        <v>0</v>
      </c>
      <c r="CV66" s="53">
        <f t="shared" si="146"/>
        <v>0</v>
      </c>
      <c r="CW66" s="63">
        <f t="shared" si="147"/>
        <v>0</v>
      </c>
      <c r="DG66" s="63">
        <f t="shared" si="148"/>
        <v>0</v>
      </c>
      <c r="DM66" s="66">
        <f t="shared" si="162"/>
        <v>0</v>
      </c>
      <c r="DS66" s="74">
        <f t="shared" si="149"/>
        <v>0</v>
      </c>
      <c r="DT66" s="73">
        <f t="shared" si="150"/>
        <v>0</v>
      </c>
      <c r="DU66" s="26"/>
      <c r="DX66" s="25"/>
      <c r="DY66" s="25"/>
      <c r="ED66" s="63">
        <f t="shared" si="151"/>
        <v>0</v>
      </c>
      <c r="EI66" s="66">
        <f t="shared" si="152"/>
        <v>0</v>
      </c>
      <c r="EK66" s="25"/>
      <c r="EL66" s="53">
        <f t="shared" si="153"/>
        <v>0</v>
      </c>
      <c r="EM66" s="63">
        <f t="shared" si="154"/>
        <v>0</v>
      </c>
      <c r="EW66" s="63">
        <f t="shared" si="155"/>
        <v>0</v>
      </c>
      <c r="FC66" s="66">
        <f t="shared" si="156"/>
        <v>0</v>
      </c>
      <c r="FF66" s="80">
        <f t="shared" si="157"/>
        <v>0</v>
      </c>
      <c r="FG66" s="77">
        <f t="shared" si="157"/>
        <v>0</v>
      </c>
      <c r="FH66" s="77">
        <f t="shared" si="157"/>
        <v>0</v>
      </c>
      <c r="FI66" s="77">
        <f t="shared" si="157"/>
        <v>0</v>
      </c>
      <c r="FJ66" s="27"/>
      <c r="FM66" s="25"/>
      <c r="FN66" s="25"/>
      <c r="FO66" s="25"/>
      <c r="FP66" s="25"/>
      <c r="FQ66" s="25"/>
      <c r="FR66" s="25"/>
      <c r="FS66" s="27"/>
      <c r="FV66" s="27"/>
      <c r="FX66" s="28"/>
      <c r="FY66" s="28"/>
      <c r="GB66" s="27"/>
      <c r="GC66" s="28"/>
      <c r="GD66" s="28"/>
      <c r="GE66" s="28"/>
      <c r="GF66" s="28"/>
      <c r="GG66" s="28"/>
      <c r="GH66" s="27"/>
      <c r="GI66" s="27"/>
      <c r="GJ66" s="27"/>
      <c r="GK66" s="28"/>
      <c r="GN66" s="27"/>
      <c r="GO66" s="27"/>
      <c r="GP66" s="25"/>
      <c r="GQ66" s="25"/>
      <c r="GR66" s="25"/>
      <c r="GS66" s="25"/>
      <c r="GT66" s="82">
        <f t="shared" si="158"/>
        <v>0</v>
      </c>
      <c r="GU66" s="22"/>
      <c r="GV66" s="22"/>
      <c r="GW66" s="22"/>
    </row>
    <row r="67" spans="1:205">
      <c r="A67" s="22">
        <v>51</v>
      </c>
      <c r="D67" s="24"/>
      <c r="E67" s="24"/>
      <c r="F67" s="24"/>
      <c r="G67" s="24"/>
      <c r="H67" s="24"/>
      <c r="I67" s="24"/>
      <c r="J67" s="24"/>
      <c r="K67" s="24"/>
      <c r="L67" s="24"/>
      <c r="M67" s="23"/>
      <c r="Q67" s="23"/>
      <c r="R67" s="53">
        <f t="shared" si="133"/>
        <v>0</v>
      </c>
      <c r="S67" s="63">
        <f t="shared" si="134"/>
        <v>0</v>
      </c>
      <c r="T67" s="25"/>
      <c r="U67" s="25"/>
      <c r="V67" s="25"/>
      <c r="W67" s="25"/>
      <c r="X67" s="25"/>
      <c r="Y67" s="25"/>
      <c r="Z67" s="25"/>
      <c r="AA67" s="25"/>
      <c r="AB67" s="63"/>
      <c r="AC67" s="63">
        <f t="shared" si="159"/>
        <v>0</v>
      </c>
      <c r="AD67" s="25"/>
      <c r="AE67" s="25"/>
      <c r="AF67" s="66"/>
      <c r="AG67" s="66"/>
      <c r="AH67" s="66"/>
      <c r="AI67" s="63">
        <f t="shared" si="160"/>
        <v>0</v>
      </c>
      <c r="AJ67" s="25"/>
      <c r="AK67" s="25"/>
      <c r="AL67" s="25"/>
      <c r="AM67" s="25"/>
      <c r="AN67" s="25"/>
      <c r="AO67" s="53">
        <f t="shared" si="135"/>
        <v>0</v>
      </c>
      <c r="AP67" s="63">
        <f t="shared" si="136"/>
        <v>0</v>
      </c>
      <c r="AZ67" s="63">
        <f t="shared" si="137"/>
        <v>0</v>
      </c>
      <c r="BE67" s="66">
        <f t="shared" si="138"/>
        <v>0</v>
      </c>
      <c r="BH67" s="53">
        <f t="shared" si="139"/>
        <v>0</v>
      </c>
      <c r="BI67" s="63">
        <f t="shared" si="140"/>
        <v>0</v>
      </c>
      <c r="BS67" s="63">
        <f t="shared" si="141"/>
        <v>0</v>
      </c>
      <c r="BY67" s="66">
        <f t="shared" si="142"/>
        <v>0</v>
      </c>
      <c r="CB67" s="72">
        <f t="shared" si="161"/>
        <v>0</v>
      </c>
      <c r="CC67" s="66">
        <f t="shared" si="143"/>
        <v>0</v>
      </c>
      <c r="CM67" s="66">
        <f t="shared" si="144"/>
        <v>0</v>
      </c>
      <c r="CS67" s="66">
        <f t="shared" si="145"/>
        <v>0</v>
      </c>
      <c r="CV67" s="53">
        <f t="shared" si="146"/>
        <v>0</v>
      </c>
      <c r="CW67" s="63">
        <f t="shared" si="147"/>
        <v>0</v>
      </c>
      <c r="DG67" s="63">
        <f t="shared" si="148"/>
        <v>0</v>
      </c>
      <c r="DM67" s="66">
        <f t="shared" si="162"/>
        <v>0</v>
      </c>
      <c r="DS67" s="74">
        <f t="shared" si="149"/>
        <v>0</v>
      </c>
      <c r="DT67" s="73">
        <f t="shared" si="150"/>
        <v>0</v>
      </c>
      <c r="DU67" s="26"/>
      <c r="DX67" s="25"/>
      <c r="DY67" s="25"/>
      <c r="ED67" s="63">
        <f t="shared" si="151"/>
        <v>0</v>
      </c>
      <c r="EI67" s="66">
        <f t="shared" si="152"/>
        <v>0</v>
      </c>
      <c r="EK67" s="25"/>
      <c r="EL67" s="53">
        <f t="shared" si="153"/>
        <v>0</v>
      </c>
      <c r="EM67" s="63">
        <f t="shared" si="154"/>
        <v>0</v>
      </c>
      <c r="EW67" s="63">
        <f t="shared" si="155"/>
        <v>0</v>
      </c>
      <c r="FC67" s="66">
        <f t="shared" si="156"/>
        <v>0</v>
      </c>
      <c r="FF67" s="80">
        <f t="shared" si="157"/>
        <v>0</v>
      </c>
      <c r="FG67" s="77">
        <f t="shared" si="157"/>
        <v>0</v>
      </c>
      <c r="FH67" s="77">
        <f t="shared" si="157"/>
        <v>0</v>
      </c>
      <c r="FI67" s="77">
        <f t="shared" si="157"/>
        <v>0</v>
      </c>
      <c r="FJ67" s="27"/>
      <c r="FM67" s="25"/>
      <c r="FN67" s="25"/>
      <c r="FO67" s="25"/>
      <c r="FP67" s="25"/>
      <c r="FQ67" s="25"/>
      <c r="FR67" s="25"/>
      <c r="FS67" s="27"/>
      <c r="FV67" s="27"/>
      <c r="FX67" s="28"/>
      <c r="FY67" s="28"/>
      <c r="GB67" s="27"/>
      <c r="GC67" s="28"/>
      <c r="GD67" s="28"/>
      <c r="GE67" s="28"/>
      <c r="GF67" s="28"/>
      <c r="GG67" s="28"/>
      <c r="GH67" s="27"/>
      <c r="GI67" s="27"/>
      <c r="GJ67" s="27"/>
      <c r="GK67" s="28"/>
      <c r="GN67" s="27"/>
      <c r="GO67" s="27"/>
      <c r="GP67" s="25"/>
      <c r="GQ67" s="25"/>
      <c r="GR67" s="25"/>
      <c r="GS67" s="25"/>
      <c r="GT67" s="82">
        <f t="shared" si="158"/>
        <v>0</v>
      </c>
      <c r="GU67" s="22"/>
      <c r="GV67" s="22"/>
      <c r="GW67" s="22"/>
    </row>
    <row r="68" spans="1:205">
      <c r="A68" s="22">
        <v>52</v>
      </c>
      <c r="D68" s="24"/>
      <c r="E68" s="24"/>
      <c r="F68" s="24"/>
      <c r="G68" s="24"/>
      <c r="H68" s="24"/>
      <c r="I68" s="24"/>
      <c r="J68" s="24"/>
      <c r="K68" s="24"/>
      <c r="L68" s="24"/>
      <c r="M68" s="23"/>
      <c r="Q68" s="23"/>
      <c r="R68" s="53">
        <f t="shared" si="133"/>
        <v>0</v>
      </c>
      <c r="S68" s="63">
        <f t="shared" si="134"/>
        <v>0</v>
      </c>
      <c r="T68" s="25"/>
      <c r="U68" s="25"/>
      <c r="V68" s="25"/>
      <c r="W68" s="25"/>
      <c r="X68" s="25"/>
      <c r="Y68" s="25"/>
      <c r="Z68" s="25"/>
      <c r="AA68" s="25"/>
      <c r="AB68" s="63"/>
      <c r="AC68" s="63">
        <f t="shared" si="159"/>
        <v>0</v>
      </c>
      <c r="AD68" s="25"/>
      <c r="AE68" s="25"/>
      <c r="AF68" s="66"/>
      <c r="AG68" s="66"/>
      <c r="AH68" s="66"/>
      <c r="AI68" s="63">
        <f t="shared" si="160"/>
        <v>0</v>
      </c>
      <c r="AJ68" s="25"/>
      <c r="AK68" s="25"/>
      <c r="AL68" s="25"/>
      <c r="AM68" s="25"/>
      <c r="AN68" s="25"/>
      <c r="AO68" s="53">
        <f t="shared" si="135"/>
        <v>0</v>
      </c>
      <c r="AP68" s="63">
        <f t="shared" si="136"/>
        <v>0</v>
      </c>
      <c r="AZ68" s="63">
        <f t="shared" si="137"/>
        <v>0</v>
      </c>
      <c r="BE68" s="66">
        <f t="shared" si="138"/>
        <v>0</v>
      </c>
      <c r="BH68" s="53">
        <f t="shared" si="139"/>
        <v>0</v>
      </c>
      <c r="BI68" s="63">
        <f t="shared" si="140"/>
        <v>0</v>
      </c>
      <c r="BS68" s="63">
        <f t="shared" si="141"/>
        <v>0</v>
      </c>
      <c r="BY68" s="66">
        <f t="shared" si="142"/>
        <v>0</v>
      </c>
      <c r="CB68" s="72">
        <f t="shared" si="161"/>
        <v>0</v>
      </c>
      <c r="CC68" s="66">
        <f t="shared" si="143"/>
        <v>0</v>
      </c>
      <c r="CM68" s="66">
        <f t="shared" si="144"/>
        <v>0</v>
      </c>
      <c r="CS68" s="66">
        <f t="shared" si="145"/>
        <v>0</v>
      </c>
      <c r="CV68" s="53">
        <f t="shared" si="146"/>
        <v>0</v>
      </c>
      <c r="CW68" s="63">
        <f t="shared" si="147"/>
        <v>0</v>
      </c>
      <c r="DG68" s="63">
        <f t="shared" si="148"/>
        <v>0</v>
      </c>
      <c r="DM68" s="66">
        <f t="shared" si="162"/>
        <v>0</v>
      </c>
      <c r="DS68" s="74">
        <f t="shared" si="149"/>
        <v>0</v>
      </c>
      <c r="DT68" s="73">
        <f t="shared" si="150"/>
        <v>0</v>
      </c>
      <c r="DU68" s="26"/>
      <c r="DX68" s="25"/>
      <c r="DY68" s="25"/>
      <c r="ED68" s="63">
        <f t="shared" si="151"/>
        <v>0</v>
      </c>
      <c r="EI68" s="66">
        <f t="shared" si="152"/>
        <v>0</v>
      </c>
      <c r="EK68" s="25"/>
      <c r="EL68" s="53">
        <f t="shared" si="153"/>
        <v>0</v>
      </c>
      <c r="EM68" s="63">
        <f t="shared" si="154"/>
        <v>0</v>
      </c>
      <c r="EW68" s="63">
        <f t="shared" si="155"/>
        <v>0</v>
      </c>
      <c r="FC68" s="66">
        <f t="shared" si="156"/>
        <v>0</v>
      </c>
      <c r="FF68" s="80">
        <f t="shared" si="157"/>
        <v>0</v>
      </c>
      <c r="FG68" s="77">
        <f t="shared" si="157"/>
        <v>0</v>
      </c>
      <c r="FH68" s="77">
        <f t="shared" si="157"/>
        <v>0</v>
      </c>
      <c r="FI68" s="77">
        <f t="shared" si="157"/>
        <v>0</v>
      </c>
      <c r="FJ68" s="27"/>
      <c r="FM68" s="25"/>
      <c r="FN68" s="25"/>
      <c r="FO68" s="25"/>
      <c r="FP68" s="25"/>
      <c r="FQ68" s="25"/>
      <c r="FR68" s="25"/>
      <c r="FS68" s="27"/>
      <c r="FV68" s="27"/>
      <c r="FX68" s="28"/>
      <c r="FY68" s="28"/>
      <c r="GB68" s="27"/>
      <c r="GC68" s="28"/>
      <c r="GD68" s="28"/>
      <c r="GE68" s="28"/>
      <c r="GF68" s="28"/>
      <c r="GG68" s="28"/>
      <c r="GH68" s="27"/>
      <c r="GI68" s="27"/>
      <c r="GJ68" s="27"/>
      <c r="GK68" s="28"/>
      <c r="GN68" s="27"/>
      <c r="GO68" s="27"/>
      <c r="GP68" s="25"/>
      <c r="GQ68" s="25"/>
      <c r="GR68" s="25"/>
      <c r="GS68" s="25"/>
      <c r="GT68" s="82">
        <f t="shared" si="158"/>
        <v>0</v>
      </c>
      <c r="GU68" s="22"/>
      <c r="GV68" s="22"/>
      <c r="GW68" s="22"/>
    </row>
    <row r="69" spans="1:205">
      <c r="A69" s="22">
        <v>53</v>
      </c>
      <c r="D69" s="24"/>
      <c r="E69" s="24"/>
      <c r="F69" s="24"/>
      <c r="G69" s="24"/>
      <c r="H69" s="24"/>
      <c r="I69" s="24"/>
      <c r="J69" s="24"/>
      <c r="K69" s="24"/>
      <c r="L69" s="24"/>
      <c r="M69" s="23"/>
      <c r="Q69" s="23"/>
      <c r="R69" s="53">
        <f t="shared" si="133"/>
        <v>0</v>
      </c>
      <c r="S69" s="63">
        <f t="shared" si="134"/>
        <v>0</v>
      </c>
      <c r="T69" s="25"/>
      <c r="U69" s="25"/>
      <c r="V69" s="25"/>
      <c r="W69" s="25"/>
      <c r="X69" s="25"/>
      <c r="Y69" s="25"/>
      <c r="Z69" s="25"/>
      <c r="AA69" s="25"/>
      <c r="AB69" s="63"/>
      <c r="AC69" s="63">
        <f t="shared" si="159"/>
        <v>0</v>
      </c>
      <c r="AD69" s="25"/>
      <c r="AE69" s="25"/>
      <c r="AF69" s="66"/>
      <c r="AG69" s="66"/>
      <c r="AH69" s="66"/>
      <c r="AI69" s="63">
        <f t="shared" si="160"/>
        <v>0</v>
      </c>
      <c r="AJ69" s="25"/>
      <c r="AK69" s="25"/>
      <c r="AL69" s="25"/>
      <c r="AM69" s="25"/>
      <c r="AN69" s="25"/>
      <c r="AO69" s="53">
        <f t="shared" si="135"/>
        <v>0</v>
      </c>
      <c r="AP69" s="63">
        <f t="shared" si="136"/>
        <v>0</v>
      </c>
      <c r="AZ69" s="63">
        <f t="shared" si="137"/>
        <v>0</v>
      </c>
      <c r="BE69" s="66">
        <f t="shared" si="138"/>
        <v>0</v>
      </c>
      <c r="BH69" s="53">
        <f t="shared" si="139"/>
        <v>0</v>
      </c>
      <c r="BI69" s="63">
        <f t="shared" si="140"/>
        <v>0</v>
      </c>
      <c r="BS69" s="63">
        <f t="shared" si="141"/>
        <v>0</v>
      </c>
      <c r="BY69" s="66">
        <f t="shared" si="142"/>
        <v>0</v>
      </c>
      <c r="CB69" s="72">
        <f t="shared" si="161"/>
        <v>0</v>
      </c>
      <c r="CC69" s="66">
        <f t="shared" si="143"/>
        <v>0</v>
      </c>
      <c r="CM69" s="66">
        <f t="shared" si="144"/>
        <v>0</v>
      </c>
      <c r="CS69" s="66">
        <f t="shared" si="145"/>
        <v>0</v>
      </c>
      <c r="CV69" s="53">
        <f t="shared" si="146"/>
        <v>0</v>
      </c>
      <c r="CW69" s="63">
        <f t="shared" si="147"/>
        <v>0</v>
      </c>
      <c r="DG69" s="63">
        <f t="shared" si="148"/>
        <v>0</v>
      </c>
      <c r="DM69" s="66">
        <f t="shared" si="162"/>
        <v>0</v>
      </c>
      <c r="DS69" s="74">
        <f t="shared" si="149"/>
        <v>0</v>
      </c>
      <c r="DT69" s="73">
        <f t="shared" si="150"/>
        <v>0</v>
      </c>
      <c r="DU69" s="26"/>
      <c r="DX69" s="25"/>
      <c r="DY69" s="25"/>
      <c r="ED69" s="63">
        <f t="shared" si="151"/>
        <v>0</v>
      </c>
      <c r="EI69" s="66">
        <f t="shared" si="152"/>
        <v>0</v>
      </c>
      <c r="EK69" s="25"/>
      <c r="EL69" s="53">
        <f t="shared" si="153"/>
        <v>0</v>
      </c>
      <c r="EM69" s="63">
        <f t="shared" si="154"/>
        <v>0</v>
      </c>
      <c r="EW69" s="63">
        <f t="shared" si="155"/>
        <v>0</v>
      </c>
      <c r="FC69" s="66">
        <f t="shared" si="156"/>
        <v>0</v>
      </c>
      <c r="FF69" s="80">
        <f t="shared" si="157"/>
        <v>0</v>
      </c>
      <c r="FG69" s="77">
        <f t="shared" si="157"/>
        <v>0</v>
      </c>
      <c r="FH69" s="77">
        <f t="shared" si="157"/>
        <v>0</v>
      </c>
      <c r="FI69" s="77">
        <f t="shared" si="157"/>
        <v>0</v>
      </c>
      <c r="FJ69" s="27"/>
      <c r="FM69" s="25"/>
      <c r="FN69" s="25"/>
      <c r="FO69" s="25"/>
      <c r="FP69" s="25"/>
      <c r="FQ69" s="25"/>
      <c r="FR69" s="25"/>
      <c r="FS69" s="27"/>
      <c r="FV69" s="27"/>
      <c r="FX69" s="28"/>
      <c r="FY69" s="28"/>
      <c r="GB69" s="27"/>
      <c r="GC69" s="28"/>
      <c r="GD69" s="28"/>
      <c r="GE69" s="28"/>
      <c r="GF69" s="28"/>
      <c r="GG69" s="28"/>
      <c r="GH69" s="27"/>
      <c r="GI69" s="27"/>
      <c r="GJ69" s="27"/>
      <c r="GK69" s="28"/>
      <c r="GN69" s="27"/>
      <c r="GO69" s="27"/>
      <c r="GP69" s="25"/>
      <c r="GQ69" s="25"/>
      <c r="GR69" s="25"/>
      <c r="GS69" s="25"/>
      <c r="GT69" s="82">
        <f t="shared" si="158"/>
        <v>0</v>
      </c>
      <c r="GU69" s="22"/>
      <c r="GV69" s="22"/>
      <c r="GW69" s="22"/>
    </row>
    <row r="70" spans="1:205">
      <c r="A70" s="22">
        <v>54</v>
      </c>
      <c r="D70" s="24"/>
      <c r="E70" s="24"/>
      <c r="F70" s="24"/>
      <c r="G70" s="24"/>
      <c r="H70" s="24"/>
      <c r="I70" s="24"/>
      <c r="J70" s="24"/>
      <c r="K70" s="24"/>
      <c r="L70" s="24"/>
      <c r="M70" s="23"/>
      <c r="Q70" s="23"/>
      <c r="R70" s="53">
        <f t="shared" si="133"/>
        <v>0</v>
      </c>
      <c r="S70" s="63">
        <f t="shared" si="134"/>
        <v>0</v>
      </c>
      <c r="T70" s="25"/>
      <c r="U70" s="25"/>
      <c r="V70" s="25"/>
      <c r="W70" s="25"/>
      <c r="X70" s="25"/>
      <c r="Y70" s="25"/>
      <c r="Z70" s="25"/>
      <c r="AA70" s="25"/>
      <c r="AB70" s="63"/>
      <c r="AC70" s="63">
        <f t="shared" si="159"/>
        <v>0</v>
      </c>
      <c r="AD70" s="25"/>
      <c r="AE70" s="25"/>
      <c r="AF70" s="66"/>
      <c r="AG70" s="66"/>
      <c r="AH70" s="66"/>
      <c r="AI70" s="63">
        <f t="shared" si="160"/>
        <v>0</v>
      </c>
      <c r="AJ70" s="25"/>
      <c r="AK70" s="25"/>
      <c r="AL70" s="25"/>
      <c r="AM70" s="25"/>
      <c r="AN70" s="25"/>
      <c r="AO70" s="53">
        <f t="shared" si="135"/>
        <v>0</v>
      </c>
      <c r="AP70" s="63">
        <f t="shared" si="136"/>
        <v>0</v>
      </c>
      <c r="AZ70" s="63">
        <f t="shared" si="137"/>
        <v>0</v>
      </c>
      <c r="BE70" s="66">
        <f t="shared" si="138"/>
        <v>0</v>
      </c>
      <c r="BH70" s="53">
        <f t="shared" si="139"/>
        <v>0</v>
      </c>
      <c r="BI70" s="63">
        <f t="shared" si="140"/>
        <v>0</v>
      </c>
      <c r="BS70" s="63">
        <f t="shared" si="141"/>
        <v>0</v>
      </c>
      <c r="BY70" s="66">
        <f t="shared" si="142"/>
        <v>0</v>
      </c>
      <c r="CB70" s="72">
        <f t="shared" si="161"/>
        <v>0</v>
      </c>
      <c r="CC70" s="66">
        <f t="shared" si="143"/>
        <v>0</v>
      </c>
      <c r="CM70" s="66">
        <f t="shared" si="144"/>
        <v>0</v>
      </c>
      <c r="CS70" s="66">
        <f t="shared" si="145"/>
        <v>0</v>
      </c>
      <c r="CV70" s="53">
        <f t="shared" si="146"/>
        <v>0</v>
      </c>
      <c r="CW70" s="63">
        <f t="shared" si="147"/>
        <v>0</v>
      </c>
      <c r="DG70" s="63">
        <f t="shared" si="148"/>
        <v>0</v>
      </c>
      <c r="DM70" s="66">
        <f t="shared" si="162"/>
        <v>0</v>
      </c>
      <c r="DS70" s="74">
        <f t="shared" si="149"/>
        <v>0</v>
      </c>
      <c r="DT70" s="73">
        <f t="shared" si="150"/>
        <v>0</v>
      </c>
      <c r="DU70" s="26"/>
      <c r="DX70" s="25"/>
      <c r="DY70" s="25"/>
      <c r="ED70" s="63">
        <f t="shared" si="151"/>
        <v>0</v>
      </c>
      <c r="EI70" s="66">
        <f t="shared" si="152"/>
        <v>0</v>
      </c>
      <c r="EK70" s="25"/>
      <c r="EL70" s="53">
        <f t="shared" si="153"/>
        <v>0</v>
      </c>
      <c r="EM70" s="63">
        <f t="shared" si="154"/>
        <v>0</v>
      </c>
      <c r="EW70" s="63">
        <f t="shared" si="155"/>
        <v>0</v>
      </c>
      <c r="FC70" s="66">
        <f t="shared" si="156"/>
        <v>0</v>
      </c>
      <c r="FF70" s="80">
        <f t="shared" si="157"/>
        <v>0</v>
      </c>
      <c r="FG70" s="77">
        <f t="shared" si="157"/>
        <v>0</v>
      </c>
      <c r="FH70" s="77">
        <f t="shared" si="157"/>
        <v>0</v>
      </c>
      <c r="FI70" s="77">
        <f t="shared" si="157"/>
        <v>0</v>
      </c>
      <c r="FJ70" s="27"/>
      <c r="FM70" s="25"/>
      <c r="FN70" s="25"/>
      <c r="FO70" s="25"/>
      <c r="FP70" s="25"/>
      <c r="FQ70" s="25"/>
      <c r="FR70" s="25"/>
      <c r="FS70" s="27"/>
      <c r="FV70" s="27"/>
      <c r="FX70" s="28"/>
      <c r="FY70" s="28"/>
      <c r="GB70" s="27"/>
      <c r="GC70" s="28"/>
      <c r="GD70" s="28"/>
      <c r="GE70" s="28"/>
      <c r="GF70" s="28"/>
      <c r="GG70" s="28"/>
      <c r="GH70" s="27"/>
      <c r="GI70" s="27"/>
      <c r="GJ70" s="27"/>
      <c r="GK70" s="28"/>
      <c r="GN70" s="27"/>
      <c r="GO70" s="27"/>
      <c r="GP70" s="25"/>
      <c r="GQ70" s="25"/>
      <c r="GR70" s="25"/>
      <c r="GS70" s="25"/>
      <c r="GT70" s="82">
        <f t="shared" si="158"/>
        <v>0</v>
      </c>
      <c r="GU70" s="22"/>
      <c r="GV70" s="22"/>
      <c r="GW70" s="22"/>
    </row>
    <row r="71" spans="1:205">
      <c r="A71" s="22">
        <v>55</v>
      </c>
      <c r="D71" s="24"/>
      <c r="E71" s="24"/>
      <c r="F71" s="24"/>
      <c r="G71" s="24"/>
      <c r="H71" s="24"/>
      <c r="I71" s="24"/>
      <c r="J71" s="24"/>
      <c r="K71" s="24"/>
      <c r="L71" s="24"/>
      <c r="M71" s="23"/>
      <c r="Q71" s="23"/>
      <c r="R71" s="53">
        <f t="shared" si="133"/>
        <v>0</v>
      </c>
      <c r="S71" s="63">
        <f t="shared" si="134"/>
        <v>0</v>
      </c>
      <c r="T71" s="25"/>
      <c r="U71" s="25"/>
      <c r="V71" s="25"/>
      <c r="W71" s="25"/>
      <c r="X71" s="25"/>
      <c r="Y71" s="25"/>
      <c r="Z71" s="25"/>
      <c r="AA71" s="25"/>
      <c r="AB71" s="63"/>
      <c r="AC71" s="63">
        <f t="shared" si="159"/>
        <v>0</v>
      </c>
      <c r="AD71" s="25"/>
      <c r="AE71" s="25"/>
      <c r="AF71" s="66"/>
      <c r="AG71" s="66"/>
      <c r="AH71" s="66"/>
      <c r="AI71" s="63">
        <f t="shared" si="160"/>
        <v>0</v>
      </c>
      <c r="AJ71" s="25"/>
      <c r="AK71" s="25"/>
      <c r="AL71" s="25"/>
      <c r="AM71" s="25"/>
      <c r="AN71" s="25"/>
      <c r="AO71" s="53">
        <f t="shared" si="135"/>
        <v>0</v>
      </c>
      <c r="AP71" s="63">
        <f t="shared" si="136"/>
        <v>0</v>
      </c>
      <c r="AZ71" s="63">
        <f t="shared" si="137"/>
        <v>0</v>
      </c>
      <c r="BE71" s="66">
        <f t="shared" si="138"/>
        <v>0</v>
      </c>
      <c r="BH71" s="53">
        <f t="shared" si="139"/>
        <v>0</v>
      </c>
      <c r="BI71" s="63">
        <f t="shared" si="140"/>
        <v>0</v>
      </c>
      <c r="BS71" s="63">
        <f t="shared" si="141"/>
        <v>0</v>
      </c>
      <c r="BY71" s="66">
        <f t="shared" si="142"/>
        <v>0</v>
      </c>
      <c r="CB71" s="72">
        <f t="shared" si="161"/>
        <v>0</v>
      </c>
      <c r="CC71" s="66">
        <f t="shared" si="143"/>
        <v>0</v>
      </c>
      <c r="CM71" s="66">
        <f t="shared" si="144"/>
        <v>0</v>
      </c>
      <c r="CS71" s="66">
        <f t="shared" si="145"/>
        <v>0</v>
      </c>
      <c r="CV71" s="53">
        <f t="shared" si="146"/>
        <v>0</v>
      </c>
      <c r="CW71" s="63">
        <f t="shared" si="147"/>
        <v>0</v>
      </c>
      <c r="DG71" s="63">
        <f t="shared" si="148"/>
        <v>0</v>
      </c>
      <c r="DM71" s="66">
        <f t="shared" si="162"/>
        <v>0</v>
      </c>
      <c r="DS71" s="74">
        <f t="shared" si="149"/>
        <v>0</v>
      </c>
      <c r="DT71" s="73">
        <f t="shared" si="150"/>
        <v>0</v>
      </c>
      <c r="DU71" s="26"/>
      <c r="DX71" s="25"/>
      <c r="DY71" s="25"/>
      <c r="ED71" s="63">
        <f t="shared" si="151"/>
        <v>0</v>
      </c>
      <c r="EI71" s="66">
        <f t="shared" si="152"/>
        <v>0</v>
      </c>
      <c r="EK71" s="25"/>
      <c r="EL71" s="53">
        <f t="shared" si="153"/>
        <v>0</v>
      </c>
      <c r="EM71" s="63">
        <f t="shared" si="154"/>
        <v>0</v>
      </c>
      <c r="EW71" s="63">
        <f t="shared" si="155"/>
        <v>0</v>
      </c>
      <c r="FC71" s="66">
        <f t="shared" si="156"/>
        <v>0</v>
      </c>
      <c r="FF71" s="80">
        <f t="shared" si="157"/>
        <v>0</v>
      </c>
      <c r="FG71" s="77">
        <f t="shared" si="157"/>
        <v>0</v>
      </c>
      <c r="FH71" s="77">
        <f t="shared" si="157"/>
        <v>0</v>
      </c>
      <c r="FI71" s="77">
        <f t="shared" si="157"/>
        <v>0</v>
      </c>
      <c r="FJ71" s="27"/>
      <c r="FM71" s="25"/>
      <c r="FN71" s="25"/>
      <c r="FO71" s="25"/>
      <c r="FP71" s="25"/>
      <c r="FQ71" s="25"/>
      <c r="FR71" s="25"/>
      <c r="FS71" s="27"/>
      <c r="FV71" s="27"/>
      <c r="FX71" s="28"/>
      <c r="FY71" s="28"/>
      <c r="GB71" s="27"/>
      <c r="GC71" s="28"/>
      <c r="GD71" s="28"/>
      <c r="GE71" s="28"/>
      <c r="GF71" s="28"/>
      <c r="GG71" s="28"/>
      <c r="GH71" s="27"/>
      <c r="GI71" s="27"/>
      <c r="GJ71" s="27"/>
      <c r="GK71" s="28"/>
      <c r="GN71" s="27"/>
      <c r="GO71" s="27"/>
      <c r="GP71" s="25"/>
      <c r="GQ71" s="25"/>
      <c r="GR71" s="25"/>
      <c r="GS71" s="25"/>
      <c r="GT71" s="82">
        <f t="shared" si="158"/>
        <v>0</v>
      </c>
      <c r="GU71" s="22"/>
      <c r="GV71" s="22"/>
      <c r="GW71" s="22"/>
    </row>
    <row r="72" spans="1:205">
      <c r="A72" s="22">
        <v>56</v>
      </c>
      <c r="D72" s="24"/>
      <c r="E72" s="24"/>
      <c r="F72" s="24"/>
      <c r="G72" s="24"/>
      <c r="H72" s="24"/>
      <c r="I72" s="24"/>
      <c r="J72" s="24"/>
      <c r="K72" s="24"/>
      <c r="L72" s="24"/>
      <c r="M72" s="23"/>
      <c r="Q72" s="23"/>
      <c r="R72" s="53">
        <f t="shared" si="133"/>
        <v>0</v>
      </c>
      <c r="S72" s="63">
        <f t="shared" si="134"/>
        <v>0</v>
      </c>
      <c r="T72" s="25"/>
      <c r="U72" s="25"/>
      <c r="V72" s="25"/>
      <c r="W72" s="25"/>
      <c r="X72" s="25"/>
      <c r="Y72" s="25"/>
      <c r="Z72" s="25"/>
      <c r="AA72" s="25"/>
      <c r="AB72" s="63"/>
      <c r="AC72" s="63">
        <f t="shared" si="159"/>
        <v>0</v>
      </c>
      <c r="AD72" s="25"/>
      <c r="AE72" s="25"/>
      <c r="AF72" s="66"/>
      <c r="AG72" s="66"/>
      <c r="AH72" s="66"/>
      <c r="AI72" s="63">
        <f t="shared" si="160"/>
        <v>0</v>
      </c>
      <c r="AJ72" s="25"/>
      <c r="AK72" s="25"/>
      <c r="AL72" s="25"/>
      <c r="AM72" s="25"/>
      <c r="AN72" s="25"/>
      <c r="AO72" s="53">
        <f t="shared" si="135"/>
        <v>0</v>
      </c>
      <c r="AP72" s="63">
        <f t="shared" si="136"/>
        <v>0</v>
      </c>
      <c r="AZ72" s="63">
        <f t="shared" si="137"/>
        <v>0</v>
      </c>
      <c r="BE72" s="66">
        <f t="shared" si="138"/>
        <v>0</v>
      </c>
      <c r="BH72" s="53">
        <f t="shared" si="139"/>
        <v>0</v>
      </c>
      <c r="BI72" s="63">
        <f t="shared" si="140"/>
        <v>0</v>
      </c>
      <c r="BS72" s="63">
        <f t="shared" si="141"/>
        <v>0</v>
      </c>
      <c r="BY72" s="66">
        <f t="shared" si="142"/>
        <v>0</v>
      </c>
      <c r="CB72" s="72">
        <f t="shared" si="161"/>
        <v>0</v>
      </c>
      <c r="CC72" s="66">
        <f t="shared" si="143"/>
        <v>0</v>
      </c>
      <c r="CM72" s="66">
        <f t="shared" si="144"/>
        <v>0</v>
      </c>
      <c r="CS72" s="66">
        <f t="shared" si="145"/>
        <v>0</v>
      </c>
      <c r="CV72" s="53">
        <f t="shared" si="146"/>
        <v>0</v>
      </c>
      <c r="CW72" s="63">
        <f t="shared" si="147"/>
        <v>0</v>
      </c>
      <c r="DG72" s="63">
        <f t="shared" si="148"/>
        <v>0</v>
      </c>
      <c r="DM72" s="66">
        <f t="shared" si="162"/>
        <v>0</v>
      </c>
      <c r="DS72" s="74">
        <f t="shared" si="149"/>
        <v>0</v>
      </c>
      <c r="DT72" s="73">
        <f t="shared" si="150"/>
        <v>0</v>
      </c>
      <c r="DU72" s="26"/>
      <c r="DX72" s="25"/>
      <c r="DY72" s="25"/>
      <c r="ED72" s="63">
        <f t="shared" si="151"/>
        <v>0</v>
      </c>
      <c r="EI72" s="66">
        <f t="shared" si="152"/>
        <v>0</v>
      </c>
      <c r="EK72" s="25"/>
      <c r="EL72" s="53">
        <f t="shared" si="153"/>
        <v>0</v>
      </c>
      <c r="EM72" s="63">
        <f t="shared" si="154"/>
        <v>0</v>
      </c>
      <c r="EW72" s="63">
        <f t="shared" si="155"/>
        <v>0</v>
      </c>
      <c r="FC72" s="66">
        <f t="shared" si="156"/>
        <v>0</v>
      </c>
      <c r="FF72" s="80">
        <f t="shared" si="157"/>
        <v>0</v>
      </c>
      <c r="FG72" s="77">
        <f t="shared" si="157"/>
        <v>0</v>
      </c>
      <c r="FH72" s="77">
        <f t="shared" si="157"/>
        <v>0</v>
      </c>
      <c r="FI72" s="77">
        <f t="shared" si="157"/>
        <v>0</v>
      </c>
      <c r="FJ72" s="27"/>
      <c r="FM72" s="25"/>
      <c r="FN72" s="25"/>
      <c r="FO72" s="25"/>
      <c r="FP72" s="25"/>
      <c r="FQ72" s="25"/>
      <c r="FR72" s="25"/>
      <c r="FS72" s="27"/>
      <c r="FV72" s="27"/>
      <c r="FX72" s="28"/>
      <c r="FY72" s="28"/>
      <c r="GB72" s="27"/>
      <c r="GC72" s="28"/>
      <c r="GD72" s="28"/>
      <c r="GE72" s="28"/>
      <c r="GF72" s="28"/>
      <c r="GG72" s="28"/>
      <c r="GH72" s="27"/>
      <c r="GI72" s="27"/>
      <c r="GJ72" s="27"/>
      <c r="GK72" s="28"/>
      <c r="GN72" s="27"/>
      <c r="GO72" s="27"/>
      <c r="GP72" s="25"/>
      <c r="GQ72" s="25"/>
      <c r="GR72" s="25"/>
      <c r="GS72" s="25"/>
      <c r="GT72" s="82">
        <f t="shared" si="158"/>
        <v>0</v>
      </c>
      <c r="GU72" s="22"/>
      <c r="GV72" s="22"/>
      <c r="GW72" s="22"/>
    </row>
    <row r="73" spans="1:205">
      <c r="A73" s="22">
        <v>57</v>
      </c>
      <c r="D73" s="24"/>
      <c r="E73" s="24"/>
      <c r="F73" s="24"/>
      <c r="G73" s="24"/>
      <c r="H73" s="24"/>
      <c r="I73" s="24"/>
      <c r="J73" s="24"/>
      <c r="K73" s="24"/>
      <c r="L73" s="24"/>
      <c r="M73" s="23"/>
      <c r="Q73" s="23"/>
      <c r="R73" s="53">
        <f t="shared" si="133"/>
        <v>0</v>
      </c>
      <c r="S73" s="63">
        <f t="shared" si="134"/>
        <v>0</v>
      </c>
      <c r="T73" s="25"/>
      <c r="U73" s="25"/>
      <c r="V73" s="25"/>
      <c r="W73" s="25"/>
      <c r="X73" s="25"/>
      <c r="Y73" s="25"/>
      <c r="Z73" s="25"/>
      <c r="AA73" s="25"/>
      <c r="AB73" s="63"/>
      <c r="AC73" s="63">
        <f t="shared" si="159"/>
        <v>0</v>
      </c>
      <c r="AD73" s="25"/>
      <c r="AE73" s="25"/>
      <c r="AF73" s="66"/>
      <c r="AG73" s="66"/>
      <c r="AH73" s="66"/>
      <c r="AI73" s="63">
        <f t="shared" si="160"/>
        <v>0</v>
      </c>
      <c r="AJ73" s="25"/>
      <c r="AK73" s="25"/>
      <c r="AL73" s="25"/>
      <c r="AM73" s="25"/>
      <c r="AN73" s="25"/>
      <c r="AO73" s="53">
        <f t="shared" si="135"/>
        <v>0</v>
      </c>
      <c r="AP73" s="63">
        <f t="shared" si="136"/>
        <v>0</v>
      </c>
      <c r="AZ73" s="63">
        <f t="shared" si="137"/>
        <v>0</v>
      </c>
      <c r="BE73" s="66">
        <f t="shared" si="138"/>
        <v>0</v>
      </c>
      <c r="BH73" s="53">
        <f t="shared" si="139"/>
        <v>0</v>
      </c>
      <c r="BI73" s="63">
        <f t="shared" si="140"/>
        <v>0</v>
      </c>
      <c r="BS73" s="63">
        <f t="shared" si="141"/>
        <v>0</v>
      </c>
      <c r="BY73" s="66">
        <f t="shared" si="142"/>
        <v>0</v>
      </c>
      <c r="CB73" s="72">
        <f t="shared" si="161"/>
        <v>0</v>
      </c>
      <c r="CC73" s="66">
        <f t="shared" si="143"/>
        <v>0</v>
      </c>
      <c r="CM73" s="66">
        <f t="shared" si="144"/>
        <v>0</v>
      </c>
      <c r="CS73" s="66">
        <f t="shared" si="145"/>
        <v>0</v>
      </c>
      <c r="CV73" s="53">
        <f t="shared" si="146"/>
        <v>0</v>
      </c>
      <c r="CW73" s="63">
        <f t="shared" si="147"/>
        <v>0</v>
      </c>
      <c r="DG73" s="63">
        <f t="shared" si="148"/>
        <v>0</v>
      </c>
      <c r="DM73" s="66">
        <f t="shared" si="162"/>
        <v>0</v>
      </c>
      <c r="DS73" s="74">
        <f t="shared" si="149"/>
        <v>0</v>
      </c>
      <c r="DT73" s="73">
        <f t="shared" si="150"/>
        <v>0</v>
      </c>
      <c r="DU73" s="26"/>
      <c r="DX73" s="25"/>
      <c r="DY73" s="25"/>
      <c r="ED73" s="63">
        <f t="shared" si="151"/>
        <v>0</v>
      </c>
      <c r="EI73" s="66">
        <f t="shared" si="152"/>
        <v>0</v>
      </c>
      <c r="EK73" s="25"/>
      <c r="EL73" s="53">
        <f t="shared" si="153"/>
        <v>0</v>
      </c>
      <c r="EM73" s="63">
        <f t="shared" si="154"/>
        <v>0</v>
      </c>
      <c r="EW73" s="63">
        <f t="shared" si="155"/>
        <v>0</v>
      </c>
      <c r="FC73" s="66">
        <f t="shared" si="156"/>
        <v>0</v>
      </c>
      <c r="FF73" s="80">
        <f t="shared" si="157"/>
        <v>0</v>
      </c>
      <c r="FG73" s="77">
        <f t="shared" si="157"/>
        <v>0</v>
      </c>
      <c r="FH73" s="77">
        <f t="shared" si="157"/>
        <v>0</v>
      </c>
      <c r="FI73" s="77">
        <f t="shared" si="157"/>
        <v>0</v>
      </c>
      <c r="FJ73" s="27"/>
      <c r="FM73" s="25"/>
      <c r="FN73" s="25"/>
      <c r="FO73" s="25"/>
      <c r="FP73" s="25"/>
      <c r="FQ73" s="25"/>
      <c r="FR73" s="25"/>
      <c r="FS73" s="27"/>
      <c r="FV73" s="27"/>
      <c r="FX73" s="28"/>
      <c r="FY73" s="28"/>
      <c r="GB73" s="27"/>
      <c r="GC73" s="28"/>
      <c r="GD73" s="28"/>
      <c r="GE73" s="28"/>
      <c r="GF73" s="28"/>
      <c r="GG73" s="28"/>
      <c r="GH73" s="27"/>
      <c r="GI73" s="27"/>
      <c r="GJ73" s="27"/>
      <c r="GK73" s="28"/>
      <c r="GN73" s="27"/>
      <c r="GO73" s="27"/>
      <c r="GP73" s="25"/>
      <c r="GQ73" s="25"/>
      <c r="GR73" s="25"/>
      <c r="GS73" s="25"/>
      <c r="GT73" s="82">
        <f t="shared" si="158"/>
        <v>0</v>
      </c>
      <c r="GU73" s="22"/>
      <c r="GV73" s="22"/>
      <c r="GW73" s="22"/>
    </row>
    <row r="74" spans="1:205">
      <c r="A74" s="22">
        <v>58</v>
      </c>
      <c r="D74" s="24"/>
      <c r="E74" s="24"/>
      <c r="F74" s="24"/>
      <c r="G74" s="24"/>
      <c r="H74" s="24"/>
      <c r="I74" s="24"/>
      <c r="J74" s="24"/>
      <c r="K74" s="24"/>
      <c r="L74" s="24"/>
      <c r="M74" s="23"/>
      <c r="Q74" s="23"/>
      <c r="R74" s="53">
        <f t="shared" si="133"/>
        <v>0</v>
      </c>
      <c r="S74" s="63">
        <f t="shared" si="134"/>
        <v>0</v>
      </c>
      <c r="T74" s="25"/>
      <c r="U74" s="25"/>
      <c r="V74" s="25"/>
      <c r="W74" s="25"/>
      <c r="X74" s="25"/>
      <c r="Y74" s="25"/>
      <c r="Z74" s="25"/>
      <c r="AA74" s="25"/>
      <c r="AB74" s="63"/>
      <c r="AC74" s="63">
        <f t="shared" si="159"/>
        <v>0</v>
      </c>
      <c r="AD74" s="25"/>
      <c r="AE74" s="25"/>
      <c r="AF74" s="66"/>
      <c r="AG74" s="66"/>
      <c r="AH74" s="66"/>
      <c r="AI74" s="63">
        <f t="shared" si="160"/>
        <v>0</v>
      </c>
      <c r="AJ74" s="25"/>
      <c r="AK74" s="25"/>
      <c r="AL74" s="25"/>
      <c r="AM74" s="25"/>
      <c r="AN74" s="25"/>
      <c r="AO74" s="53">
        <f t="shared" si="135"/>
        <v>0</v>
      </c>
      <c r="AP74" s="63">
        <f t="shared" si="136"/>
        <v>0</v>
      </c>
      <c r="AZ74" s="63">
        <f t="shared" si="137"/>
        <v>0</v>
      </c>
      <c r="BE74" s="66">
        <f t="shared" si="138"/>
        <v>0</v>
      </c>
      <c r="BH74" s="53">
        <f t="shared" si="139"/>
        <v>0</v>
      </c>
      <c r="BI74" s="63">
        <f t="shared" si="140"/>
        <v>0</v>
      </c>
      <c r="BS74" s="63">
        <f t="shared" si="141"/>
        <v>0</v>
      </c>
      <c r="BY74" s="66">
        <f t="shared" si="142"/>
        <v>0</v>
      </c>
      <c r="CB74" s="72">
        <f t="shared" si="161"/>
        <v>0</v>
      </c>
      <c r="CC74" s="66">
        <f t="shared" si="143"/>
        <v>0</v>
      </c>
      <c r="CM74" s="66">
        <f t="shared" si="144"/>
        <v>0</v>
      </c>
      <c r="CS74" s="66">
        <f t="shared" si="145"/>
        <v>0</v>
      </c>
      <c r="CV74" s="53">
        <f t="shared" si="146"/>
        <v>0</v>
      </c>
      <c r="CW74" s="63">
        <f t="shared" si="147"/>
        <v>0</v>
      </c>
      <c r="DG74" s="63">
        <f t="shared" si="148"/>
        <v>0</v>
      </c>
      <c r="DM74" s="66">
        <f t="shared" si="162"/>
        <v>0</v>
      </c>
      <c r="DS74" s="74">
        <f t="shared" si="149"/>
        <v>0</v>
      </c>
      <c r="DT74" s="73">
        <f t="shared" si="150"/>
        <v>0</v>
      </c>
      <c r="DU74" s="26"/>
      <c r="DX74" s="25"/>
      <c r="DY74" s="25"/>
      <c r="ED74" s="63">
        <f t="shared" si="151"/>
        <v>0</v>
      </c>
      <c r="EI74" s="66">
        <f t="shared" si="152"/>
        <v>0</v>
      </c>
      <c r="EK74" s="25"/>
      <c r="EL74" s="53">
        <f t="shared" si="153"/>
        <v>0</v>
      </c>
      <c r="EM74" s="63">
        <f t="shared" si="154"/>
        <v>0</v>
      </c>
      <c r="EW74" s="63">
        <f t="shared" si="155"/>
        <v>0</v>
      </c>
      <c r="FC74" s="66">
        <f t="shared" si="156"/>
        <v>0</v>
      </c>
      <c r="FF74" s="80">
        <f t="shared" si="157"/>
        <v>0</v>
      </c>
      <c r="FG74" s="77">
        <f t="shared" si="157"/>
        <v>0</v>
      </c>
      <c r="FH74" s="77">
        <f t="shared" si="157"/>
        <v>0</v>
      </c>
      <c r="FI74" s="77">
        <f t="shared" si="157"/>
        <v>0</v>
      </c>
      <c r="FJ74" s="27"/>
      <c r="FM74" s="25"/>
      <c r="FN74" s="25"/>
      <c r="FO74" s="25"/>
      <c r="FP74" s="25"/>
      <c r="FQ74" s="25"/>
      <c r="FR74" s="25"/>
      <c r="FS74" s="27"/>
      <c r="FV74" s="27"/>
      <c r="FX74" s="28"/>
      <c r="FY74" s="28"/>
      <c r="GB74" s="27"/>
      <c r="GC74" s="28"/>
      <c r="GD74" s="28"/>
      <c r="GE74" s="28"/>
      <c r="GF74" s="28"/>
      <c r="GG74" s="28"/>
      <c r="GH74" s="27"/>
      <c r="GI74" s="27"/>
      <c r="GJ74" s="27"/>
      <c r="GK74" s="28"/>
      <c r="GN74" s="27"/>
      <c r="GO74" s="27"/>
      <c r="GP74" s="25"/>
      <c r="GQ74" s="25"/>
      <c r="GR74" s="25"/>
      <c r="GS74" s="25"/>
      <c r="GT74" s="82">
        <f t="shared" si="158"/>
        <v>0</v>
      </c>
      <c r="GU74" s="22"/>
      <c r="GV74" s="22"/>
      <c r="GW74" s="22"/>
    </row>
    <row r="75" spans="1:205">
      <c r="A75" s="22">
        <v>59</v>
      </c>
      <c r="D75" s="24"/>
      <c r="E75" s="24"/>
      <c r="F75" s="24"/>
      <c r="G75" s="24"/>
      <c r="H75" s="24"/>
      <c r="I75" s="24"/>
      <c r="J75" s="24"/>
      <c r="K75" s="24"/>
      <c r="L75" s="24"/>
      <c r="M75" s="23"/>
      <c r="Q75" s="23"/>
      <c r="R75" s="53">
        <f t="shared" si="133"/>
        <v>0</v>
      </c>
      <c r="S75" s="63">
        <f t="shared" si="134"/>
        <v>0</v>
      </c>
      <c r="T75" s="25"/>
      <c r="U75" s="25"/>
      <c r="V75" s="25"/>
      <c r="W75" s="25"/>
      <c r="X75" s="25"/>
      <c r="Y75" s="25"/>
      <c r="Z75" s="25"/>
      <c r="AA75" s="25"/>
      <c r="AB75" s="63"/>
      <c r="AC75" s="63">
        <f t="shared" si="159"/>
        <v>0</v>
      </c>
      <c r="AD75" s="25"/>
      <c r="AE75" s="25"/>
      <c r="AF75" s="66"/>
      <c r="AG75" s="66"/>
      <c r="AH75" s="66"/>
      <c r="AI75" s="63">
        <f t="shared" si="160"/>
        <v>0</v>
      </c>
      <c r="AJ75" s="25"/>
      <c r="AK75" s="25"/>
      <c r="AL75" s="25"/>
      <c r="AM75" s="25"/>
      <c r="AN75" s="25"/>
      <c r="AO75" s="53">
        <f t="shared" si="135"/>
        <v>0</v>
      </c>
      <c r="AP75" s="63">
        <f t="shared" si="136"/>
        <v>0</v>
      </c>
      <c r="AZ75" s="63">
        <f t="shared" si="137"/>
        <v>0</v>
      </c>
      <c r="BE75" s="66">
        <f t="shared" si="138"/>
        <v>0</v>
      </c>
      <c r="BH75" s="53">
        <f t="shared" si="139"/>
        <v>0</v>
      </c>
      <c r="BI75" s="63">
        <f t="shared" si="140"/>
        <v>0</v>
      </c>
      <c r="BS75" s="63">
        <f t="shared" si="141"/>
        <v>0</v>
      </c>
      <c r="BY75" s="66">
        <f t="shared" si="142"/>
        <v>0</v>
      </c>
      <c r="CB75" s="72">
        <f t="shared" si="161"/>
        <v>0</v>
      </c>
      <c r="CC75" s="66">
        <f t="shared" si="143"/>
        <v>0</v>
      </c>
      <c r="CM75" s="66">
        <f t="shared" si="144"/>
        <v>0</v>
      </c>
      <c r="CS75" s="66">
        <f t="shared" si="145"/>
        <v>0</v>
      </c>
      <c r="CV75" s="53">
        <f t="shared" si="146"/>
        <v>0</v>
      </c>
      <c r="CW75" s="63">
        <f t="shared" si="147"/>
        <v>0</v>
      </c>
      <c r="DG75" s="63">
        <f t="shared" si="148"/>
        <v>0</v>
      </c>
      <c r="DM75" s="66">
        <f t="shared" si="162"/>
        <v>0</v>
      </c>
      <c r="DS75" s="74">
        <f t="shared" si="149"/>
        <v>0</v>
      </c>
      <c r="DT75" s="73">
        <f t="shared" si="150"/>
        <v>0</v>
      </c>
      <c r="DU75" s="26"/>
      <c r="DX75" s="25"/>
      <c r="DY75" s="25"/>
      <c r="ED75" s="63">
        <f t="shared" si="151"/>
        <v>0</v>
      </c>
      <c r="EI75" s="66">
        <f t="shared" si="152"/>
        <v>0</v>
      </c>
      <c r="EK75" s="25"/>
      <c r="EL75" s="53">
        <f t="shared" si="153"/>
        <v>0</v>
      </c>
      <c r="EM75" s="63">
        <f t="shared" si="154"/>
        <v>0</v>
      </c>
      <c r="EW75" s="63">
        <f t="shared" si="155"/>
        <v>0</v>
      </c>
      <c r="FC75" s="66">
        <f t="shared" si="156"/>
        <v>0</v>
      </c>
      <c r="FF75" s="80">
        <f t="shared" si="157"/>
        <v>0</v>
      </c>
      <c r="FG75" s="77">
        <f t="shared" si="157"/>
        <v>0</v>
      </c>
      <c r="FH75" s="77">
        <f t="shared" si="157"/>
        <v>0</v>
      </c>
      <c r="FI75" s="77">
        <f t="shared" si="157"/>
        <v>0</v>
      </c>
      <c r="FJ75" s="27"/>
      <c r="FM75" s="25"/>
      <c r="FN75" s="25"/>
      <c r="FO75" s="25"/>
      <c r="FP75" s="25"/>
      <c r="FQ75" s="25"/>
      <c r="FR75" s="25"/>
      <c r="FS75" s="27"/>
      <c r="FV75" s="27"/>
      <c r="FX75" s="28"/>
      <c r="FY75" s="28"/>
      <c r="GB75" s="27"/>
      <c r="GC75" s="28"/>
      <c r="GD75" s="28"/>
      <c r="GE75" s="28"/>
      <c r="GF75" s="28"/>
      <c r="GG75" s="28"/>
      <c r="GH75" s="27"/>
      <c r="GI75" s="27"/>
      <c r="GJ75" s="27"/>
      <c r="GK75" s="28"/>
      <c r="GN75" s="27"/>
      <c r="GO75" s="27"/>
      <c r="GP75" s="25"/>
      <c r="GQ75" s="25"/>
      <c r="GR75" s="25"/>
      <c r="GS75" s="25"/>
      <c r="GT75" s="82">
        <f t="shared" si="158"/>
        <v>0</v>
      </c>
      <c r="GU75" s="22"/>
      <c r="GV75" s="22"/>
      <c r="GW75" s="22"/>
    </row>
    <row r="76" spans="1:205">
      <c r="A76" s="22">
        <v>60</v>
      </c>
      <c r="D76" s="24"/>
      <c r="E76" s="24"/>
      <c r="F76" s="24"/>
      <c r="G76" s="24"/>
      <c r="H76" s="24"/>
      <c r="I76" s="24"/>
      <c r="J76" s="24"/>
      <c r="K76" s="24"/>
      <c r="L76" s="24"/>
      <c r="M76" s="23"/>
      <c r="Q76" s="23"/>
      <c r="R76" s="53">
        <f t="shared" si="133"/>
        <v>0</v>
      </c>
      <c r="S76" s="63">
        <f t="shared" si="134"/>
        <v>0</v>
      </c>
      <c r="T76" s="25"/>
      <c r="U76" s="25"/>
      <c r="V76" s="25"/>
      <c r="W76" s="25"/>
      <c r="X76" s="25"/>
      <c r="Y76" s="25"/>
      <c r="Z76" s="25"/>
      <c r="AA76" s="25"/>
      <c r="AB76" s="63"/>
      <c r="AC76" s="63">
        <f t="shared" si="159"/>
        <v>0</v>
      </c>
      <c r="AD76" s="25"/>
      <c r="AE76" s="25"/>
      <c r="AF76" s="66"/>
      <c r="AG76" s="66"/>
      <c r="AH76" s="66"/>
      <c r="AI76" s="63">
        <f t="shared" si="160"/>
        <v>0</v>
      </c>
      <c r="AJ76" s="25"/>
      <c r="AK76" s="25"/>
      <c r="AL76" s="25"/>
      <c r="AM76" s="25"/>
      <c r="AN76" s="25"/>
      <c r="AO76" s="53">
        <f t="shared" si="135"/>
        <v>0</v>
      </c>
      <c r="AP76" s="63">
        <f t="shared" si="136"/>
        <v>0</v>
      </c>
      <c r="AZ76" s="63">
        <f t="shared" si="137"/>
        <v>0</v>
      </c>
      <c r="BE76" s="66">
        <f t="shared" si="138"/>
        <v>0</v>
      </c>
      <c r="BH76" s="53">
        <f t="shared" si="139"/>
        <v>0</v>
      </c>
      <c r="BI76" s="63">
        <f t="shared" si="140"/>
        <v>0</v>
      </c>
      <c r="BS76" s="63">
        <f t="shared" si="141"/>
        <v>0</v>
      </c>
      <c r="BY76" s="66">
        <f t="shared" si="142"/>
        <v>0</v>
      </c>
      <c r="CB76" s="72">
        <f t="shared" si="161"/>
        <v>0</v>
      </c>
      <c r="CC76" s="66">
        <f t="shared" si="143"/>
        <v>0</v>
      </c>
      <c r="CM76" s="66">
        <f t="shared" si="144"/>
        <v>0</v>
      </c>
      <c r="CS76" s="66">
        <f t="shared" si="145"/>
        <v>0</v>
      </c>
      <c r="CV76" s="53">
        <f t="shared" si="146"/>
        <v>0</v>
      </c>
      <c r="CW76" s="63">
        <f t="shared" si="147"/>
        <v>0</v>
      </c>
      <c r="DG76" s="63">
        <f t="shared" si="148"/>
        <v>0</v>
      </c>
      <c r="DM76" s="66">
        <f t="shared" si="162"/>
        <v>0</v>
      </c>
      <c r="DS76" s="74">
        <f t="shared" si="149"/>
        <v>0</v>
      </c>
      <c r="DT76" s="73">
        <f t="shared" si="150"/>
        <v>0</v>
      </c>
      <c r="DU76" s="26"/>
      <c r="DX76" s="25"/>
      <c r="DY76" s="25"/>
      <c r="ED76" s="63">
        <f t="shared" si="151"/>
        <v>0</v>
      </c>
      <c r="EI76" s="66">
        <f t="shared" si="152"/>
        <v>0</v>
      </c>
      <c r="EK76" s="25"/>
      <c r="EL76" s="53">
        <f t="shared" si="153"/>
        <v>0</v>
      </c>
      <c r="EM76" s="63">
        <f t="shared" si="154"/>
        <v>0</v>
      </c>
      <c r="EW76" s="63">
        <f t="shared" si="155"/>
        <v>0</v>
      </c>
      <c r="FC76" s="66">
        <f t="shared" si="156"/>
        <v>0</v>
      </c>
      <c r="FF76" s="80">
        <f t="shared" si="157"/>
        <v>0</v>
      </c>
      <c r="FG76" s="77">
        <f t="shared" si="157"/>
        <v>0</v>
      </c>
      <c r="FH76" s="77">
        <f t="shared" si="157"/>
        <v>0</v>
      </c>
      <c r="FI76" s="77">
        <f t="shared" si="157"/>
        <v>0</v>
      </c>
      <c r="FJ76" s="27"/>
      <c r="FM76" s="25"/>
      <c r="FN76" s="25"/>
      <c r="FO76" s="25"/>
      <c r="FP76" s="25"/>
      <c r="FQ76" s="25"/>
      <c r="FR76" s="25"/>
      <c r="FS76" s="27"/>
      <c r="FV76" s="27"/>
      <c r="FX76" s="28"/>
      <c r="FY76" s="28"/>
      <c r="GB76" s="27"/>
      <c r="GC76" s="28"/>
      <c r="GD76" s="28"/>
      <c r="GE76" s="28"/>
      <c r="GF76" s="28"/>
      <c r="GG76" s="28"/>
      <c r="GH76" s="27"/>
      <c r="GI76" s="27"/>
      <c r="GJ76" s="27"/>
      <c r="GK76" s="28"/>
      <c r="GN76" s="27"/>
      <c r="GO76" s="27"/>
      <c r="GP76" s="25"/>
      <c r="GQ76" s="25"/>
      <c r="GR76" s="25"/>
      <c r="GS76" s="25"/>
      <c r="GT76" s="82">
        <f t="shared" si="158"/>
        <v>0</v>
      </c>
      <c r="GU76" s="22"/>
      <c r="GV76" s="22"/>
      <c r="GW76" s="22"/>
    </row>
    <row r="77" spans="1:205">
      <c r="A77" s="22">
        <v>61</v>
      </c>
      <c r="D77" s="24"/>
      <c r="E77" s="24"/>
      <c r="F77" s="24"/>
      <c r="G77" s="24"/>
      <c r="H77" s="24"/>
      <c r="I77" s="24"/>
      <c r="J77" s="24"/>
      <c r="K77" s="24"/>
      <c r="L77" s="24"/>
      <c r="M77" s="23"/>
      <c r="Q77" s="23"/>
      <c r="R77" s="53">
        <f t="shared" si="133"/>
        <v>0</v>
      </c>
      <c r="S77" s="63">
        <f t="shared" si="134"/>
        <v>0</v>
      </c>
      <c r="T77" s="25"/>
      <c r="U77" s="25"/>
      <c r="V77" s="25"/>
      <c r="W77" s="25"/>
      <c r="X77" s="25"/>
      <c r="Y77" s="25"/>
      <c r="Z77" s="25"/>
      <c r="AA77" s="25"/>
      <c r="AB77" s="63"/>
      <c r="AC77" s="63">
        <f t="shared" si="159"/>
        <v>0</v>
      </c>
      <c r="AD77" s="25"/>
      <c r="AE77" s="25"/>
      <c r="AF77" s="66"/>
      <c r="AG77" s="66"/>
      <c r="AH77" s="66"/>
      <c r="AI77" s="63">
        <f t="shared" si="160"/>
        <v>0</v>
      </c>
      <c r="AJ77" s="25"/>
      <c r="AK77" s="25"/>
      <c r="AL77" s="25"/>
      <c r="AM77" s="25"/>
      <c r="AN77" s="25"/>
      <c r="AO77" s="53">
        <f t="shared" si="135"/>
        <v>0</v>
      </c>
      <c r="AP77" s="63">
        <f t="shared" si="136"/>
        <v>0</v>
      </c>
      <c r="AZ77" s="63">
        <f t="shared" si="137"/>
        <v>0</v>
      </c>
      <c r="BE77" s="66">
        <f t="shared" si="138"/>
        <v>0</v>
      </c>
      <c r="BH77" s="53">
        <f t="shared" si="139"/>
        <v>0</v>
      </c>
      <c r="BI77" s="63">
        <f t="shared" si="140"/>
        <v>0</v>
      </c>
      <c r="BS77" s="63">
        <f t="shared" si="141"/>
        <v>0</v>
      </c>
      <c r="BY77" s="66">
        <f t="shared" si="142"/>
        <v>0</v>
      </c>
      <c r="CB77" s="72">
        <f t="shared" si="161"/>
        <v>0</v>
      </c>
      <c r="CC77" s="66">
        <f t="shared" si="143"/>
        <v>0</v>
      </c>
      <c r="CM77" s="66">
        <f t="shared" si="144"/>
        <v>0</v>
      </c>
      <c r="CS77" s="66">
        <f t="shared" si="145"/>
        <v>0</v>
      </c>
      <c r="CV77" s="53">
        <f t="shared" si="146"/>
        <v>0</v>
      </c>
      <c r="CW77" s="63">
        <f t="shared" si="147"/>
        <v>0</v>
      </c>
      <c r="DG77" s="63">
        <f t="shared" si="148"/>
        <v>0</v>
      </c>
      <c r="DM77" s="66">
        <f t="shared" si="162"/>
        <v>0</v>
      </c>
      <c r="DS77" s="74">
        <f t="shared" si="149"/>
        <v>0</v>
      </c>
      <c r="DT77" s="73">
        <f t="shared" si="150"/>
        <v>0</v>
      </c>
      <c r="DU77" s="26"/>
      <c r="DX77" s="25"/>
      <c r="DY77" s="25"/>
      <c r="ED77" s="63">
        <f t="shared" si="151"/>
        <v>0</v>
      </c>
      <c r="EI77" s="66">
        <f t="shared" si="152"/>
        <v>0</v>
      </c>
      <c r="EK77" s="25"/>
      <c r="EL77" s="53">
        <f t="shared" si="153"/>
        <v>0</v>
      </c>
      <c r="EM77" s="63">
        <f t="shared" si="154"/>
        <v>0</v>
      </c>
      <c r="EW77" s="63">
        <f t="shared" si="155"/>
        <v>0</v>
      </c>
      <c r="FC77" s="66">
        <f t="shared" si="156"/>
        <v>0</v>
      </c>
      <c r="FF77" s="80">
        <f t="shared" si="157"/>
        <v>0</v>
      </c>
      <c r="FG77" s="77">
        <f t="shared" si="157"/>
        <v>0</v>
      </c>
      <c r="FH77" s="77">
        <f t="shared" si="157"/>
        <v>0</v>
      </c>
      <c r="FI77" s="77">
        <f t="shared" si="157"/>
        <v>0</v>
      </c>
      <c r="FJ77" s="27"/>
      <c r="FM77" s="25"/>
      <c r="FN77" s="25"/>
      <c r="FO77" s="25"/>
      <c r="FP77" s="25"/>
      <c r="FQ77" s="25"/>
      <c r="FR77" s="25"/>
      <c r="FS77" s="27"/>
      <c r="FV77" s="27"/>
      <c r="FX77" s="28"/>
      <c r="FY77" s="28"/>
      <c r="GB77" s="27"/>
      <c r="GC77" s="28"/>
      <c r="GD77" s="28"/>
      <c r="GE77" s="28"/>
      <c r="GF77" s="28"/>
      <c r="GG77" s="28"/>
      <c r="GH77" s="27"/>
      <c r="GI77" s="27"/>
      <c r="GJ77" s="27"/>
      <c r="GK77" s="28"/>
      <c r="GN77" s="27"/>
      <c r="GO77" s="27"/>
      <c r="GP77" s="25"/>
      <c r="GQ77" s="25"/>
      <c r="GR77" s="25"/>
      <c r="GS77" s="25"/>
      <c r="GT77" s="82">
        <f t="shared" si="158"/>
        <v>0</v>
      </c>
      <c r="GU77" s="22"/>
      <c r="GV77" s="22"/>
      <c r="GW77" s="22"/>
    </row>
    <row r="78" spans="1:205">
      <c r="A78" s="22">
        <v>62</v>
      </c>
      <c r="D78" s="24"/>
      <c r="E78" s="24"/>
      <c r="F78" s="24"/>
      <c r="G78" s="24"/>
      <c r="H78" s="24"/>
      <c r="I78" s="24"/>
      <c r="J78" s="24"/>
      <c r="K78" s="24"/>
      <c r="L78" s="24"/>
      <c r="M78" s="23"/>
      <c r="Q78" s="23"/>
      <c r="R78" s="53">
        <f t="shared" si="133"/>
        <v>0</v>
      </c>
      <c r="S78" s="63">
        <f t="shared" si="134"/>
        <v>0</v>
      </c>
      <c r="T78" s="25"/>
      <c r="U78" s="25"/>
      <c r="V78" s="25"/>
      <c r="W78" s="25"/>
      <c r="X78" s="25"/>
      <c r="Y78" s="25"/>
      <c r="Z78" s="25"/>
      <c r="AA78" s="25"/>
      <c r="AB78" s="63"/>
      <c r="AC78" s="63">
        <f t="shared" si="159"/>
        <v>0</v>
      </c>
      <c r="AD78" s="25"/>
      <c r="AE78" s="25"/>
      <c r="AF78" s="66"/>
      <c r="AG78" s="66"/>
      <c r="AH78" s="66"/>
      <c r="AI78" s="63">
        <f t="shared" si="160"/>
        <v>0</v>
      </c>
      <c r="AJ78" s="25"/>
      <c r="AK78" s="25"/>
      <c r="AL78" s="25"/>
      <c r="AM78" s="25"/>
      <c r="AN78" s="25"/>
      <c r="AO78" s="53">
        <f t="shared" si="135"/>
        <v>0</v>
      </c>
      <c r="AP78" s="63">
        <f t="shared" si="136"/>
        <v>0</v>
      </c>
      <c r="AZ78" s="63">
        <f t="shared" si="137"/>
        <v>0</v>
      </c>
      <c r="BE78" s="66">
        <f t="shared" si="138"/>
        <v>0</v>
      </c>
      <c r="BH78" s="53">
        <f t="shared" si="139"/>
        <v>0</v>
      </c>
      <c r="BI78" s="63">
        <f t="shared" si="140"/>
        <v>0</v>
      </c>
      <c r="BS78" s="63">
        <f t="shared" si="141"/>
        <v>0</v>
      </c>
      <c r="BY78" s="66">
        <f t="shared" si="142"/>
        <v>0</v>
      </c>
      <c r="CB78" s="72">
        <f t="shared" si="161"/>
        <v>0</v>
      </c>
      <c r="CC78" s="66">
        <f t="shared" si="143"/>
        <v>0</v>
      </c>
      <c r="CM78" s="66">
        <f t="shared" si="144"/>
        <v>0</v>
      </c>
      <c r="CS78" s="66">
        <f t="shared" si="145"/>
        <v>0</v>
      </c>
      <c r="CV78" s="53">
        <f t="shared" si="146"/>
        <v>0</v>
      </c>
      <c r="CW78" s="63">
        <f t="shared" si="147"/>
        <v>0</v>
      </c>
      <c r="DG78" s="63">
        <f t="shared" si="148"/>
        <v>0</v>
      </c>
      <c r="DM78" s="66">
        <f t="shared" si="162"/>
        <v>0</v>
      </c>
      <c r="DS78" s="74">
        <f t="shared" si="149"/>
        <v>0</v>
      </c>
      <c r="DT78" s="73">
        <f t="shared" si="150"/>
        <v>0</v>
      </c>
      <c r="DU78" s="26"/>
      <c r="DX78" s="25"/>
      <c r="DY78" s="25"/>
      <c r="ED78" s="63">
        <f t="shared" si="151"/>
        <v>0</v>
      </c>
      <c r="EI78" s="66">
        <f t="shared" si="152"/>
        <v>0</v>
      </c>
      <c r="EK78" s="25"/>
      <c r="EL78" s="53">
        <f t="shared" si="153"/>
        <v>0</v>
      </c>
      <c r="EM78" s="63">
        <f t="shared" si="154"/>
        <v>0</v>
      </c>
      <c r="EW78" s="63">
        <f t="shared" si="155"/>
        <v>0</v>
      </c>
      <c r="FC78" s="66">
        <f t="shared" si="156"/>
        <v>0</v>
      </c>
      <c r="FF78" s="80">
        <f t="shared" si="157"/>
        <v>0</v>
      </c>
      <c r="FG78" s="77">
        <f t="shared" si="157"/>
        <v>0</v>
      </c>
      <c r="FH78" s="77">
        <f t="shared" si="157"/>
        <v>0</v>
      </c>
      <c r="FI78" s="77">
        <f t="shared" si="157"/>
        <v>0</v>
      </c>
      <c r="FJ78" s="27"/>
      <c r="FM78" s="25"/>
      <c r="FN78" s="25"/>
      <c r="FO78" s="25"/>
      <c r="FP78" s="25"/>
      <c r="FQ78" s="25"/>
      <c r="FR78" s="25"/>
      <c r="FS78" s="27"/>
      <c r="FV78" s="27"/>
      <c r="FX78" s="28"/>
      <c r="FY78" s="28"/>
      <c r="GB78" s="27"/>
      <c r="GC78" s="28"/>
      <c r="GD78" s="28"/>
      <c r="GE78" s="28"/>
      <c r="GF78" s="28"/>
      <c r="GG78" s="28"/>
      <c r="GH78" s="27"/>
      <c r="GI78" s="27"/>
      <c r="GJ78" s="27"/>
      <c r="GK78" s="28"/>
      <c r="GN78" s="27"/>
      <c r="GO78" s="27"/>
      <c r="GP78" s="25"/>
      <c r="GQ78" s="25"/>
      <c r="GR78" s="25"/>
      <c r="GS78" s="25"/>
      <c r="GT78" s="82">
        <f t="shared" si="158"/>
        <v>0</v>
      </c>
      <c r="GU78" s="22"/>
      <c r="GV78" s="22"/>
      <c r="GW78" s="22"/>
    </row>
    <row r="79" spans="1:205">
      <c r="A79" s="22">
        <v>63</v>
      </c>
      <c r="D79" s="24"/>
      <c r="E79" s="24"/>
      <c r="F79" s="24"/>
      <c r="G79" s="24"/>
      <c r="H79" s="24"/>
      <c r="I79" s="24"/>
      <c r="J79" s="24"/>
      <c r="K79" s="24"/>
      <c r="L79" s="24"/>
      <c r="M79" s="23"/>
      <c r="Q79" s="23"/>
      <c r="R79" s="53">
        <f t="shared" si="133"/>
        <v>0</v>
      </c>
      <c r="S79" s="63">
        <f t="shared" si="134"/>
        <v>0</v>
      </c>
      <c r="T79" s="25"/>
      <c r="U79" s="25"/>
      <c r="V79" s="25"/>
      <c r="W79" s="25"/>
      <c r="X79" s="25"/>
      <c r="Y79" s="25"/>
      <c r="Z79" s="25"/>
      <c r="AA79" s="25"/>
      <c r="AB79" s="63"/>
      <c r="AC79" s="63">
        <f t="shared" si="159"/>
        <v>0</v>
      </c>
      <c r="AD79" s="25"/>
      <c r="AE79" s="25"/>
      <c r="AF79" s="66"/>
      <c r="AG79" s="66"/>
      <c r="AH79" s="66"/>
      <c r="AI79" s="63">
        <f t="shared" si="160"/>
        <v>0</v>
      </c>
      <c r="AJ79" s="25"/>
      <c r="AK79" s="25"/>
      <c r="AL79" s="25"/>
      <c r="AM79" s="25"/>
      <c r="AN79" s="25"/>
      <c r="AO79" s="53">
        <f t="shared" si="135"/>
        <v>0</v>
      </c>
      <c r="AP79" s="63">
        <f t="shared" si="136"/>
        <v>0</v>
      </c>
      <c r="AZ79" s="63">
        <f t="shared" si="137"/>
        <v>0</v>
      </c>
      <c r="BE79" s="66">
        <f t="shared" si="138"/>
        <v>0</v>
      </c>
      <c r="BH79" s="53">
        <f t="shared" si="139"/>
        <v>0</v>
      </c>
      <c r="BI79" s="63">
        <f t="shared" si="140"/>
        <v>0</v>
      </c>
      <c r="BS79" s="63">
        <f t="shared" si="141"/>
        <v>0</v>
      </c>
      <c r="BY79" s="66">
        <f t="shared" si="142"/>
        <v>0</v>
      </c>
      <c r="CB79" s="72">
        <f t="shared" si="161"/>
        <v>0</v>
      </c>
      <c r="CC79" s="66">
        <f t="shared" si="143"/>
        <v>0</v>
      </c>
      <c r="CM79" s="66">
        <f t="shared" si="144"/>
        <v>0</v>
      </c>
      <c r="CS79" s="66">
        <f t="shared" si="145"/>
        <v>0</v>
      </c>
      <c r="CV79" s="53">
        <f t="shared" si="146"/>
        <v>0</v>
      </c>
      <c r="CW79" s="63">
        <f t="shared" si="147"/>
        <v>0</v>
      </c>
      <c r="DG79" s="63">
        <f t="shared" si="148"/>
        <v>0</v>
      </c>
      <c r="DM79" s="66">
        <f t="shared" si="162"/>
        <v>0</v>
      </c>
      <c r="DS79" s="74">
        <f t="shared" si="149"/>
        <v>0</v>
      </c>
      <c r="DT79" s="73">
        <f t="shared" si="150"/>
        <v>0</v>
      </c>
      <c r="DU79" s="26"/>
      <c r="DX79" s="25"/>
      <c r="DY79" s="25"/>
      <c r="ED79" s="63">
        <f t="shared" si="151"/>
        <v>0</v>
      </c>
      <c r="EI79" s="66">
        <f t="shared" si="152"/>
        <v>0</v>
      </c>
      <c r="EK79" s="25"/>
      <c r="EL79" s="53">
        <f t="shared" si="153"/>
        <v>0</v>
      </c>
      <c r="EM79" s="63">
        <f t="shared" si="154"/>
        <v>0</v>
      </c>
      <c r="EW79" s="63">
        <f t="shared" si="155"/>
        <v>0</v>
      </c>
      <c r="FC79" s="66">
        <f t="shared" si="156"/>
        <v>0</v>
      </c>
      <c r="FF79" s="80">
        <f t="shared" si="157"/>
        <v>0</v>
      </c>
      <c r="FG79" s="77">
        <f t="shared" si="157"/>
        <v>0</v>
      </c>
      <c r="FH79" s="77">
        <f t="shared" si="157"/>
        <v>0</v>
      </c>
      <c r="FI79" s="77">
        <f t="shared" si="157"/>
        <v>0</v>
      </c>
      <c r="FJ79" s="27"/>
      <c r="FM79" s="25"/>
      <c r="FN79" s="25"/>
      <c r="FO79" s="25"/>
      <c r="FP79" s="25"/>
      <c r="FQ79" s="25"/>
      <c r="FR79" s="25"/>
      <c r="FS79" s="27"/>
      <c r="FV79" s="27"/>
      <c r="FX79" s="28"/>
      <c r="FY79" s="28"/>
      <c r="GB79" s="27"/>
      <c r="GC79" s="28"/>
      <c r="GD79" s="28"/>
      <c r="GE79" s="28"/>
      <c r="GF79" s="28"/>
      <c r="GG79" s="28"/>
      <c r="GH79" s="27"/>
      <c r="GI79" s="27"/>
      <c r="GJ79" s="27"/>
      <c r="GK79" s="28"/>
      <c r="GN79" s="27"/>
      <c r="GO79" s="27"/>
      <c r="GP79" s="25"/>
      <c r="GQ79" s="25"/>
      <c r="GR79" s="25"/>
      <c r="GS79" s="25"/>
      <c r="GT79" s="82">
        <f t="shared" si="158"/>
        <v>0</v>
      </c>
      <c r="GU79" s="22"/>
      <c r="GV79" s="22"/>
      <c r="GW79" s="22"/>
    </row>
    <row r="80" spans="1:205">
      <c r="A80" s="22">
        <v>64</v>
      </c>
      <c r="D80" s="24"/>
      <c r="E80" s="24"/>
      <c r="F80" s="24"/>
      <c r="G80" s="24"/>
      <c r="H80" s="24"/>
      <c r="I80" s="24"/>
      <c r="J80" s="24"/>
      <c r="K80" s="24"/>
      <c r="L80" s="24"/>
      <c r="M80" s="23"/>
      <c r="Q80" s="23"/>
      <c r="R80" s="53">
        <f t="shared" si="133"/>
        <v>0</v>
      </c>
      <c r="S80" s="63">
        <f t="shared" si="134"/>
        <v>0</v>
      </c>
      <c r="T80" s="25"/>
      <c r="U80" s="25"/>
      <c r="V80" s="25"/>
      <c r="W80" s="25"/>
      <c r="X80" s="25"/>
      <c r="Y80" s="25"/>
      <c r="Z80" s="25"/>
      <c r="AA80" s="25"/>
      <c r="AB80" s="63"/>
      <c r="AC80" s="63">
        <f t="shared" si="159"/>
        <v>0</v>
      </c>
      <c r="AD80" s="25"/>
      <c r="AE80" s="25"/>
      <c r="AF80" s="66"/>
      <c r="AG80" s="66"/>
      <c r="AH80" s="66"/>
      <c r="AI80" s="63">
        <f t="shared" si="160"/>
        <v>0</v>
      </c>
      <c r="AJ80" s="25"/>
      <c r="AK80" s="25"/>
      <c r="AL80" s="25"/>
      <c r="AM80" s="25"/>
      <c r="AN80" s="25"/>
      <c r="AO80" s="53">
        <f t="shared" si="135"/>
        <v>0</v>
      </c>
      <c r="AP80" s="63">
        <f t="shared" si="136"/>
        <v>0</v>
      </c>
      <c r="AZ80" s="63">
        <f t="shared" si="137"/>
        <v>0</v>
      </c>
      <c r="BE80" s="66">
        <f t="shared" si="138"/>
        <v>0</v>
      </c>
      <c r="BH80" s="53">
        <f t="shared" si="139"/>
        <v>0</v>
      </c>
      <c r="BI80" s="63">
        <f t="shared" si="140"/>
        <v>0</v>
      </c>
      <c r="BS80" s="63">
        <f t="shared" si="141"/>
        <v>0</v>
      </c>
      <c r="BY80" s="66">
        <f t="shared" si="142"/>
        <v>0</v>
      </c>
      <c r="CB80" s="72">
        <f t="shared" si="161"/>
        <v>0</v>
      </c>
      <c r="CC80" s="66">
        <f t="shared" si="143"/>
        <v>0</v>
      </c>
      <c r="CM80" s="66">
        <f t="shared" si="144"/>
        <v>0</v>
      </c>
      <c r="CS80" s="66">
        <f t="shared" si="145"/>
        <v>0</v>
      </c>
      <c r="CV80" s="53">
        <f t="shared" si="146"/>
        <v>0</v>
      </c>
      <c r="CW80" s="63">
        <f t="shared" si="147"/>
        <v>0</v>
      </c>
      <c r="DG80" s="63">
        <f t="shared" si="148"/>
        <v>0</v>
      </c>
      <c r="DM80" s="66">
        <f t="shared" si="162"/>
        <v>0</v>
      </c>
      <c r="DS80" s="74">
        <f t="shared" si="149"/>
        <v>0</v>
      </c>
      <c r="DT80" s="73">
        <f t="shared" si="150"/>
        <v>0</v>
      </c>
      <c r="DU80" s="26"/>
      <c r="DX80" s="25"/>
      <c r="DY80" s="25"/>
      <c r="ED80" s="63">
        <f t="shared" si="151"/>
        <v>0</v>
      </c>
      <c r="EI80" s="66">
        <f t="shared" si="152"/>
        <v>0</v>
      </c>
      <c r="EK80" s="25"/>
      <c r="EL80" s="53">
        <f t="shared" si="153"/>
        <v>0</v>
      </c>
      <c r="EM80" s="63">
        <f t="shared" si="154"/>
        <v>0</v>
      </c>
      <c r="EW80" s="63">
        <f t="shared" si="155"/>
        <v>0</v>
      </c>
      <c r="FC80" s="66">
        <f t="shared" si="156"/>
        <v>0</v>
      </c>
      <c r="FF80" s="80">
        <f t="shared" si="157"/>
        <v>0</v>
      </c>
      <c r="FG80" s="77">
        <f t="shared" si="157"/>
        <v>0</v>
      </c>
      <c r="FH80" s="77">
        <f t="shared" si="157"/>
        <v>0</v>
      </c>
      <c r="FI80" s="77">
        <f t="shared" si="157"/>
        <v>0</v>
      </c>
      <c r="FJ80" s="27"/>
      <c r="FM80" s="25"/>
      <c r="FN80" s="25"/>
      <c r="FO80" s="25"/>
      <c r="FP80" s="25"/>
      <c r="FQ80" s="25"/>
      <c r="FR80" s="25"/>
      <c r="FS80" s="27"/>
      <c r="FV80" s="27"/>
      <c r="FX80" s="28"/>
      <c r="FY80" s="28"/>
      <c r="GB80" s="27"/>
      <c r="GC80" s="28"/>
      <c r="GD80" s="28"/>
      <c r="GE80" s="28"/>
      <c r="GF80" s="28"/>
      <c r="GG80" s="28"/>
      <c r="GH80" s="27"/>
      <c r="GI80" s="27"/>
      <c r="GJ80" s="27"/>
      <c r="GK80" s="28"/>
      <c r="GN80" s="27"/>
      <c r="GO80" s="27"/>
      <c r="GP80" s="25"/>
      <c r="GQ80" s="25"/>
      <c r="GR80" s="25"/>
      <c r="GS80" s="25"/>
      <c r="GT80" s="82">
        <f t="shared" si="158"/>
        <v>0</v>
      </c>
      <c r="GU80" s="22"/>
      <c r="GV80" s="22"/>
      <c r="GW80" s="22"/>
    </row>
    <row r="81" spans="1:205">
      <c r="A81" s="22">
        <v>65</v>
      </c>
      <c r="D81" s="24"/>
      <c r="E81" s="24"/>
      <c r="F81" s="24"/>
      <c r="G81" s="24"/>
      <c r="H81" s="24"/>
      <c r="I81" s="24"/>
      <c r="J81" s="24"/>
      <c r="K81" s="24"/>
      <c r="L81" s="24"/>
      <c r="M81" s="23"/>
      <c r="Q81" s="23"/>
      <c r="R81" s="53">
        <f t="shared" si="133"/>
        <v>0</v>
      </c>
      <c r="S81" s="63">
        <f t="shared" si="134"/>
        <v>0</v>
      </c>
      <c r="T81" s="25"/>
      <c r="U81" s="25"/>
      <c r="V81" s="25"/>
      <c r="W81" s="25"/>
      <c r="X81" s="25"/>
      <c r="Y81" s="25"/>
      <c r="Z81" s="25"/>
      <c r="AA81" s="25"/>
      <c r="AB81" s="63"/>
      <c r="AC81" s="63">
        <f t="shared" si="159"/>
        <v>0</v>
      </c>
      <c r="AD81" s="25"/>
      <c r="AE81" s="25"/>
      <c r="AF81" s="66"/>
      <c r="AG81" s="66"/>
      <c r="AH81" s="66"/>
      <c r="AI81" s="63">
        <f t="shared" si="160"/>
        <v>0</v>
      </c>
      <c r="AJ81" s="25"/>
      <c r="AK81" s="25"/>
      <c r="AL81" s="25"/>
      <c r="AM81" s="25"/>
      <c r="AN81" s="25"/>
      <c r="AO81" s="53">
        <f t="shared" si="135"/>
        <v>0</v>
      </c>
      <c r="AP81" s="63">
        <f t="shared" si="136"/>
        <v>0</v>
      </c>
      <c r="AZ81" s="63">
        <f t="shared" si="137"/>
        <v>0</v>
      </c>
      <c r="BE81" s="66">
        <f t="shared" si="138"/>
        <v>0</v>
      </c>
      <c r="BH81" s="53">
        <f t="shared" si="139"/>
        <v>0</v>
      </c>
      <c r="BI81" s="63">
        <f t="shared" si="140"/>
        <v>0</v>
      </c>
      <c r="BS81" s="63">
        <f t="shared" si="141"/>
        <v>0</v>
      </c>
      <c r="BY81" s="66">
        <f t="shared" si="142"/>
        <v>0</v>
      </c>
      <c r="CB81" s="72">
        <f t="shared" si="161"/>
        <v>0</v>
      </c>
      <c r="CC81" s="66">
        <f t="shared" si="143"/>
        <v>0</v>
      </c>
      <c r="CM81" s="66">
        <f t="shared" si="144"/>
        <v>0</v>
      </c>
      <c r="CS81" s="66">
        <f t="shared" si="145"/>
        <v>0</v>
      </c>
      <c r="CV81" s="53">
        <f t="shared" si="146"/>
        <v>0</v>
      </c>
      <c r="CW81" s="63">
        <f t="shared" si="147"/>
        <v>0</v>
      </c>
      <c r="DG81" s="63">
        <f t="shared" si="148"/>
        <v>0</v>
      </c>
      <c r="DM81" s="66">
        <f t="shared" si="162"/>
        <v>0</v>
      </c>
      <c r="DS81" s="74">
        <f t="shared" si="149"/>
        <v>0</v>
      </c>
      <c r="DT81" s="73">
        <f t="shared" si="150"/>
        <v>0</v>
      </c>
      <c r="DU81" s="26"/>
      <c r="DX81" s="25"/>
      <c r="DY81" s="25"/>
      <c r="ED81" s="63">
        <f t="shared" si="151"/>
        <v>0</v>
      </c>
      <c r="EI81" s="66">
        <f t="shared" si="152"/>
        <v>0</v>
      </c>
      <c r="EK81" s="25"/>
      <c r="EL81" s="53">
        <f t="shared" si="153"/>
        <v>0</v>
      </c>
      <c r="EM81" s="63">
        <f t="shared" si="154"/>
        <v>0</v>
      </c>
      <c r="EW81" s="63">
        <f t="shared" si="155"/>
        <v>0</v>
      </c>
      <c r="FC81" s="66">
        <f t="shared" si="156"/>
        <v>0</v>
      </c>
      <c r="FF81" s="80">
        <f t="shared" si="157"/>
        <v>0</v>
      </c>
      <c r="FG81" s="77">
        <f t="shared" si="157"/>
        <v>0</v>
      </c>
      <c r="FH81" s="77">
        <f t="shared" si="157"/>
        <v>0</v>
      </c>
      <c r="FI81" s="77">
        <f t="shared" ref="FI81:FI96" si="163">FM81+FQ81+FU81+FY81+GC81+GG81+GK81+GO81</f>
        <v>0</v>
      </c>
      <c r="FJ81" s="27"/>
      <c r="FM81" s="25"/>
      <c r="FN81" s="25"/>
      <c r="FO81" s="25"/>
      <c r="FP81" s="25"/>
      <c r="FQ81" s="25"/>
      <c r="FR81" s="25"/>
      <c r="FS81" s="27"/>
      <c r="FV81" s="27"/>
      <c r="FX81" s="28"/>
      <c r="FY81" s="28"/>
      <c r="GB81" s="27"/>
      <c r="GC81" s="28"/>
      <c r="GD81" s="28"/>
      <c r="GE81" s="28"/>
      <c r="GF81" s="28"/>
      <c r="GG81" s="28"/>
      <c r="GH81" s="27"/>
      <c r="GI81" s="27"/>
      <c r="GJ81" s="27"/>
      <c r="GK81" s="28"/>
      <c r="GN81" s="27"/>
      <c r="GO81" s="27"/>
      <c r="GP81" s="25"/>
      <c r="GQ81" s="25"/>
      <c r="GR81" s="25"/>
      <c r="GS81" s="25"/>
      <c r="GT81" s="82">
        <f t="shared" si="158"/>
        <v>0</v>
      </c>
      <c r="GU81" s="22"/>
      <c r="GV81" s="22"/>
      <c r="GW81" s="22"/>
    </row>
    <row r="82" spans="1:205">
      <c r="A82" s="22">
        <v>66</v>
      </c>
      <c r="D82" s="24"/>
      <c r="E82" s="24"/>
      <c r="F82" s="24"/>
      <c r="G82" s="24"/>
      <c r="H82" s="24"/>
      <c r="I82" s="24"/>
      <c r="J82" s="24"/>
      <c r="K82" s="24"/>
      <c r="L82" s="24"/>
      <c r="M82" s="23"/>
      <c r="Q82" s="23"/>
      <c r="R82" s="53">
        <f t="shared" ref="R82:R96" si="164">S82+AB82+AC82+AF82+AG82+AH82+AI82</f>
        <v>0</v>
      </c>
      <c r="S82" s="63">
        <f t="shared" ref="S82:S96" si="165">T82+U82+V82+W82+X82+Y82+Z82+AA82</f>
        <v>0</v>
      </c>
      <c r="T82" s="25"/>
      <c r="U82" s="25"/>
      <c r="V82" s="25"/>
      <c r="W82" s="25"/>
      <c r="X82" s="25"/>
      <c r="Y82" s="25"/>
      <c r="Z82" s="25"/>
      <c r="AA82" s="25"/>
      <c r="AB82" s="63"/>
      <c r="AC82" s="63">
        <f t="shared" ref="AC82:AC96" si="166">AD82+AE82</f>
        <v>0</v>
      </c>
      <c r="AD82" s="25"/>
      <c r="AE82" s="25"/>
      <c r="AF82" s="66"/>
      <c r="AG82" s="66"/>
      <c r="AH82" s="66"/>
      <c r="AI82" s="63">
        <f t="shared" ref="AI82:AI96" si="167">AJ82+AK82</f>
        <v>0</v>
      </c>
      <c r="AJ82" s="25"/>
      <c r="AK82" s="25"/>
      <c r="AL82" s="25"/>
      <c r="AM82" s="25"/>
      <c r="AN82" s="25"/>
      <c r="AO82" s="53">
        <f t="shared" ref="AO82:AO96" si="168">AP82+AY82+AZ82+BC82+BD82+BE82</f>
        <v>0</v>
      </c>
      <c r="AP82" s="63">
        <f t="shared" ref="AP82:AP96" si="169">AQ82+AR82+AS82+AT82+AU82+AV82+AW82+AX82</f>
        <v>0</v>
      </c>
      <c r="AZ82" s="63">
        <f t="shared" ref="AZ82:AZ96" si="170">BA82+BB82</f>
        <v>0</v>
      </c>
      <c r="BE82" s="66">
        <f t="shared" ref="BE82:BE96" si="171">BF82+BG82</f>
        <v>0</v>
      </c>
      <c r="BH82" s="53">
        <f t="shared" ref="BH82:BH96" si="172">BI82+BR82+BS82+BV82+BW82+BX82+BY82</f>
        <v>0</v>
      </c>
      <c r="BI82" s="63">
        <f t="shared" ref="BI82:BI96" si="173">BJ82+BK82+BL82+BM82+BN82+BO82+BP82+BQ82</f>
        <v>0</v>
      </c>
      <c r="BS82" s="63">
        <f t="shared" ref="BS82:BS96" si="174">BT82+BU82</f>
        <v>0</v>
      </c>
      <c r="BY82" s="66">
        <f t="shared" ref="BY82:BY96" si="175">BZ82+CA82</f>
        <v>0</v>
      </c>
      <c r="CB82" s="72">
        <f t="shared" ref="CB82:CB96" si="176">CC82+CL82+CM82+CP82+CQ82+CR82+CS82</f>
        <v>0</v>
      </c>
      <c r="CC82" s="66">
        <f t="shared" ref="CC82:CC96" si="177">CD82+CE82+CF82+CG82+CH82+CI82+CJ82+CK82</f>
        <v>0</v>
      </c>
      <c r="CM82" s="66">
        <f t="shared" ref="CM82:CM96" si="178">CN82+CO82</f>
        <v>0</v>
      </c>
      <c r="CS82" s="66">
        <f t="shared" ref="CS82:CS96" si="179">CT82+CU82</f>
        <v>0</v>
      </c>
      <c r="CV82" s="53">
        <f t="shared" ref="CV82:CV96" si="180">CW82+DF82+DG82+DJ82+DK82+DL82+DM82</f>
        <v>0</v>
      </c>
      <c r="CW82" s="63">
        <f t="shared" ref="CW82:CW96" si="181">CX82+CY82+CZ82+DA82+DB82+DC82+DD82+DE82</f>
        <v>0</v>
      </c>
      <c r="DG82" s="63">
        <f t="shared" ref="DG82:DG96" si="182">DH82+DI82</f>
        <v>0</v>
      </c>
      <c r="DM82" s="66">
        <f t="shared" ref="DM82:DM96" si="183">DN82+DO82</f>
        <v>0</v>
      </c>
      <c r="DS82" s="74">
        <f t="shared" ref="DS82:DS96" si="184">DT82+EC82+ED82+EG82+EH82+EI82</f>
        <v>0</v>
      </c>
      <c r="DT82" s="73">
        <f t="shared" ref="DT82:DT96" si="185">DU82+DV82+DW82+DX82+DY82+DZ82+EA82+EB82</f>
        <v>0</v>
      </c>
      <c r="DU82" s="26"/>
      <c r="DX82" s="25"/>
      <c r="DY82" s="25"/>
      <c r="ED82" s="63">
        <f t="shared" ref="ED82:ED96" si="186">EE82+EF82</f>
        <v>0</v>
      </c>
      <c r="EI82" s="66">
        <f t="shared" ref="EI82:EI96" si="187">EJ82+EK82</f>
        <v>0</v>
      </c>
      <c r="EK82" s="25"/>
      <c r="EL82" s="53">
        <f t="shared" ref="EL82:EL96" si="188">EM82+EV82+EW82+EZ82+FA82+FB82+FC82</f>
        <v>0</v>
      </c>
      <c r="EM82" s="63">
        <f t="shared" ref="EM82:EM96" si="189">EN82+EO82+EP82+EQ82+ER82+ES82+ET82+EU82</f>
        <v>0</v>
      </c>
      <c r="EW82" s="63">
        <f t="shared" ref="EW82:EW96" si="190">EX82+EY82</f>
        <v>0</v>
      </c>
      <c r="FC82" s="66">
        <f t="shared" ref="FC82:FC96" si="191">FD82+FE82</f>
        <v>0</v>
      </c>
      <c r="FF82" s="80">
        <f t="shared" ref="FF82:FH96" si="192">FJ82+FN82+FR82+FV82+FZ82+GD82+GH82+GL82</f>
        <v>0</v>
      </c>
      <c r="FG82" s="77">
        <f t="shared" si="192"/>
        <v>0</v>
      </c>
      <c r="FH82" s="77">
        <f t="shared" si="192"/>
        <v>0</v>
      </c>
      <c r="FI82" s="77">
        <f t="shared" si="163"/>
        <v>0</v>
      </c>
      <c r="FJ82" s="27"/>
      <c r="FM82" s="25"/>
      <c r="FN82" s="25"/>
      <c r="FO82" s="25"/>
      <c r="FP82" s="25"/>
      <c r="FQ82" s="25"/>
      <c r="FR82" s="25"/>
      <c r="FS82" s="27"/>
      <c r="FV82" s="27"/>
      <c r="FX82" s="28"/>
      <c r="FY82" s="28"/>
      <c r="GB82" s="27"/>
      <c r="GC82" s="28"/>
      <c r="GD82" s="28"/>
      <c r="GE82" s="28"/>
      <c r="GF82" s="28"/>
      <c r="GG82" s="28"/>
      <c r="GH82" s="27"/>
      <c r="GI82" s="27"/>
      <c r="GJ82" s="27"/>
      <c r="GK82" s="28"/>
      <c r="GN82" s="27"/>
      <c r="GO82" s="27"/>
      <c r="GP82" s="25"/>
      <c r="GQ82" s="25"/>
      <c r="GR82" s="25"/>
      <c r="GS82" s="25"/>
      <c r="GT82" s="82">
        <f t="shared" ref="GT82:GT96" si="193">GU82+GV82+GW82</f>
        <v>0</v>
      </c>
      <c r="GU82" s="22"/>
      <c r="GV82" s="22"/>
      <c r="GW82" s="22"/>
    </row>
    <row r="83" spans="1:205">
      <c r="A83" s="22">
        <v>67</v>
      </c>
      <c r="D83" s="24"/>
      <c r="E83" s="24"/>
      <c r="F83" s="24"/>
      <c r="G83" s="24"/>
      <c r="H83" s="24"/>
      <c r="I83" s="24"/>
      <c r="J83" s="24"/>
      <c r="K83" s="24"/>
      <c r="L83" s="24"/>
      <c r="M83" s="23"/>
      <c r="Q83" s="23"/>
      <c r="R83" s="53">
        <f t="shared" si="164"/>
        <v>0</v>
      </c>
      <c r="S83" s="63">
        <f t="shared" si="165"/>
        <v>0</v>
      </c>
      <c r="T83" s="25"/>
      <c r="U83" s="25"/>
      <c r="V83" s="25"/>
      <c r="W83" s="25"/>
      <c r="X83" s="25"/>
      <c r="Y83" s="25"/>
      <c r="Z83" s="25"/>
      <c r="AA83" s="25"/>
      <c r="AB83" s="63"/>
      <c r="AC83" s="63">
        <f t="shared" si="166"/>
        <v>0</v>
      </c>
      <c r="AD83" s="25"/>
      <c r="AE83" s="25"/>
      <c r="AF83" s="66"/>
      <c r="AG83" s="66"/>
      <c r="AH83" s="66"/>
      <c r="AI83" s="63">
        <f t="shared" si="167"/>
        <v>0</v>
      </c>
      <c r="AJ83" s="25"/>
      <c r="AK83" s="25"/>
      <c r="AL83" s="25"/>
      <c r="AM83" s="25"/>
      <c r="AN83" s="25"/>
      <c r="AO83" s="53">
        <f t="shared" si="168"/>
        <v>0</v>
      </c>
      <c r="AP83" s="63">
        <f t="shared" si="169"/>
        <v>0</v>
      </c>
      <c r="AZ83" s="63">
        <f t="shared" si="170"/>
        <v>0</v>
      </c>
      <c r="BE83" s="66">
        <f t="shared" si="171"/>
        <v>0</v>
      </c>
      <c r="BH83" s="53">
        <f t="shared" si="172"/>
        <v>0</v>
      </c>
      <c r="BI83" s="63">
        <f t="shared" si="173"/>
        <v>0</v>
      </c>
      <c r="BS83" s="63">
        <f t="shared" si="174"/>
        <v>0</v>
      </c>
      <c r="BY83" s="66">
        <f t="shared" si="175"/>
        <v>0</v>
      </c>
      <c r="CB83" s="72">
        <f t="shared" si="176"/>
        <v>0</v>
      </c>
      <c r="CC83" s="66">
        <f t="shared" si="177"/>
        <v>0</v>
      </c>
      <c r="CM83" s="66">
        <f t="shared" si="178"/>
        <v>0</v>
      </c>
      <c r="CS83" s="66">
        <f t="shared" si="179"/>
        <v>0</v>
      </c>
      <c r="CV83" s="53">
        <f t="shared" si="180"/>
        <v>0</v>
      </c>
      <c r="CW83" s="63">
        <f t="shared" si="181"/>
        <v>0</v>
      </c>
      <c r="DG83" s="63">
        <f t="shared" si="182"/>
        <v>0</v>
      </c>
      <c r="DM83" s="66">
        <f t="shared" si="183"/>
        <v>0</v>
      </c>
      <c r="DS83" s="74">
        <f t="shared" si="184"/>
        <v>0</v>
      </c>
      <c r="DT83" s="73">
        <f t="shared" si="185"/>
        <v>0</v>
      </c>
      <c r="DU83" s="26"/>
      <c r="DX83" s="25"/>
      <c r="DY83" s="25"/>
      <c r="ED83" s="63">
        <f t="shared" si="186"/>
        <v>0</v>
      </c>
      <c r="EI83" s="66">
        <f t="shared" si="187"/>
        <v>0</v>
      </c>
      <c r="EK83" s="25"/>
      <c r="EL83" s="53">
        <f t="shared" si="188"/>
        <v>0</v>
      </c>
      <c r="EM83" s="63">
        <f t="shared" si="189"/>
        <v>0</v>
      </c>
      <c r="EW83" s="63">
        <f t="shared" si="190"/>
        <v>0</v>
      </c>
      <c r="FC83" s="66">
        <f t="shared" si="191"/>
        <v>0</v>
      </c>
      <c r="FF83" s="80">
        <f t="shared" si="192"/>
        <v>0</v>
      </c>
      <c r="FG83" s="77">
        <f t="shared" si="192"/>
        <v>0</v>
      </c>
      <c r="FH83" s="77">
        <f t="shared" si="192"/>
        <v>0</v>
      </c>
      <c r="FI83" s="77">
        <f t="shared" si="163"/>
        <v>0</v>
      </c>
      <c r="FJ83" s="27"/>
      <c r="FM83" s="25"/>
      <c r="FN83" s="25"/>
      <c r="FO83" s="25"/>
      <c r="FP83" s="25"/>
      <c r="FQ83" s="25"/>
      <c r="FR83" s="25"/>
      <c r="FS83" s="27"/>
      <c r="FV83" s="27"/>
      <c r="FX83" s="28"/>
      <c r="FY83" s="28"/>
      <c r="GB83" s="27"/>
      <c r="GC83" s="28"/>
      <c r="GD83" s="28"/>
      <c r="GE83" s="28"/>
      <c r="GF83" s="28"/>
      <c r="GG83" s="28"/>
      <c r="GH83" s="27"/>
      <c r="GI83" s="27"/>
      <c r="GJ83" s="27"/>
      <c r="GK83" s="28"/>
      <c r="GN83" s="27"/>
      <c r="GO83" s="27"/>
      <c r="GP83" s="25"/>
      <c r="GQ83" s="25"/>
      <c r="GR83" s="25"/>
      <c r="GS83" s="25"/>
      <c r="GT83" s="82">
        <f t="shared" si="193"/>
        <v>0</v>
      </c>
      <c r="GU83" s="22"/>
      <c r="GV83" s="22"/>
      <c r="GW83" s="22"/>
    </row>
    <row r="84" spans="1:205">
      <c r="A84" s="22">
        <v>68</v>
      </c>
      <c r="D84" s="24"/>
      <c r="E84" s="24"/>
      <c r="F84" s="24"/>
      <c r="G84" s="24"/>
      <c r="H84" s="24"/>
      <c r="I84" s="24"/>
      <c r="J84" s="24"/>
      <c r="K84" s="24"/>
      <c r="L84" s="24"/>
      <c r="M84" s="23"/>
      <c r="Q84" s="23"/>
      <c r="R84" s="53">
        <f t="shared" si="164"/>
        <v>0</v>
      </c>
      <c r="S84" s="63">
        <f t="shared" si="165"/>
        <v>0</v>
      </c>
      <c r="T84" s="25"/>
      <c r="U84" s="25"/>
      <c r="V84" s="25"/>
      <c r="W84" s="25"/>
      <c r="X84" s="25"/>
      <c r="Y84" s="25"/>
      <c r="Z84" s="25"/>
      <c r="AA84" s="25"/>
      <c r="AB84" s="63"/>
      <c r="AC84" s="63">
        <f t="shared" si="166"/>
        <v>0</v>
      </c>
      <c r="AD84" s="25"/>
      <c r="AE84" s="25"/>
      <c r="AF84" s="66"/>
      <c r="AG84" s="66"/>
      <c r="AH84" s="66"/>
      <c r="AI84" s="63">
        <f t="shared" si="167"/>
        <v>0</v>
      </c>
      <c r="AJ84" s="25"/>
      <c r="AK84" s="25"/>
      <c r="AL84" s="25"/>
      <c r="AM84" s="25"/>
      <c r="AN84" s="25"/>
      <c r="AO84" s="53">
        <f t="shared" si="168"/>
        <v>0</v>
      </c>
      <c r="AP84" s="63">
        <f t="shared" si="169"/>
        <v>0</v>
      </c>
      <c r="AZ84" s="63">
        <f t="shared" si="170"/>
        <v>0</v>
      </c>
      <c r="BE84" s="66">
        <f t="shared" si="171"/>
        <v>0</v>
      </c>
      <c r="BH84" s="53">
        <f t="shared" si="172"/>
        <v>0</v>
      </c>
      <c r="BI84" s="63">
        <f t="shared" si="173"/>
        <v>0</v>
      </c>
      <c r="BS84" s="63">
        <f t="shared" si="174"/>
        <v>0</v>
      </c>
      <c r="BY84" s="66">
        <f t="shared" si="175"/>
        <v>0</v>
      </c>
      <c r="CB84" s="72">
        <f t="shared" si="176"/>
        <v>0</v>
      </c>
      <c r="CC84" s="66">
        <f t="shared" si="177"/>
        <v>0</v>
      </c>
      <c r="CM84" s="66">
        <f t="shared" si="178"/>
        <v>0</v>
      </c>
      <c r="CS84" s="66">
        <f t="shared" si="179"/>
        <v>0</v>
      </c>
      <c r="CV84" s="53">
        <f t="shared" si="180"/>
        <v>0</v>
      </c>
      <c r="CW84" s="63">
        <f t="shared" si="181"/>
        <v>0</v>
      </c>
      <c r="DG84" s="63">
        <f t="shared" si="182"/>
        <v>0</v>
      </c>
      <c r="DM84" s="66">
        <f t="shared" si="183"/>
        <v>0</v>
      </c>
      <c r="DS84" s="74">
        <f t="shared" si="184"/>
        <v>0</v>
      </c>
      <c r="DT84" s="73">
        <f t="shared" si="185"/>
        <v>0</v>
      </c>
      <c r="DU84" s="26"/>
      <c r="DX84" s="25"/>
      <c r="DY84" s="25"/>
      <c r="ED84" s="63">
        <f t="shared" si="186"/>
        <v>0</v>
      </c>
      <c r="EI84" s="66">
        <f t="shared" si="187"/>
        <v>0</v>
      </c>
      <c r="EK84" s="25"/>
      <c r="EL84" s="53">
        <f t="shared" si="188"/>
        <v>0</v>
      </c>
      <c r="EM84" s="63">
        <f t="shared" si="189"/>
        <v>0</v>
      </c>
      <c r="EW84" s="63">
        <f t="shared" si="190"/>
        <v>0</v>
      </c>
      <c r="FC84" s="66">
        <f t="shared" si="191"/>
        <v>0</v>
      </c>
      <c r="FF84" s="80">
        <f t="shared" si="192"/>
        <v>0</v>
      </c>
      <c r="FG84" s="77">
        <f t="shared" si="192"/>
        <v>0</v>
      </c>
      <c r="FH84" s="77">
        <f t="shared" si="192"/>
        <v>0</v>
      </c>
      <c r="FI84" s="77">
        <f t="shared" si="163"/>
        <v>0</v>
      </c>
      <c r="FJ84" s="27"/>
      <c r="FM84" s="25"/>
      <c r="FN84" s="25"/>
      <c r="FO84" s="25"/>
      <c r="FP84" s="25"/>
      <c r="FQ84" s="25"/>
      <c r="FR84" s="25"/>
      <c r="FS84" s="27"/>
      <c r="FV84" s="27"/>
      <c r="FX84" s="28"/>
      <c r="FY84" s="28"/>
      <c r="GB84" s="27"/>
      <c r="GC84" s="28"/>
      <c r="GD84" s="28"/>
      <c r="GE84" s="28"/>
      <c r="GF84" s="28"/>
      <c r="GG84" s="28"/>
      <c r="GH84" s="27"/>
      <c r="GI84" s="27"/>
      <c r="GJ84" s="27"/>
      <c r="GK84" s="28"/>
      <c r="GN84" s="27"/>
      <c r="GO84" s="27"/>
      <c r="GP84" s="25"/>
      <c r="GQ84" s="25"/>
      <c r="GR84" s="25"/>
      <c r="GS84" s="25"/>
      <c r="GT84" s="82">
        <f t="shared" si="193"/>
        <v>0</v>
      </c>
      <c r="GU84" s="22"/>
      <c r="GV84" s="22"/>
      <c r="GW84" s="22"/>
    </row>
    <row r="85" spans="1:205">
      <c r="A85" s="22">
        <v>69</v>
      </c>
      <c r="D85" s="24"/>
      <c r="E85" s="24"/>
      <c r="F85" s="24"/>
      <c r="G85" s="24"/>
      <c r="H85" s="24"/>
      <c r="I85" s="24"/>
      <c r="J85" s="24"/>
      <c r="K85" s="24"/>
      <c r="L85" s="24"/>
      <c r="M85" s="23"/>
      <c r="Q85" s="23"/>
      <c r="R85" s="53">
        <f t="shared" si="164"/>
        <v>0</v>
      </c>
      <c r="S85" s="63">
        <f t="shared" si="165"/>
        <v>0</v>
      </c>
      <c r="T85" s="25"/>
      <c r="U85" s="25"/>
      <c r="V85" s="25"/>
      <c r="W85" s="25"/>
      <c r="X85" s="25"/>
      <c r="Y85" s="25"/>
      <c r="Z85" s="25"/>
      <c r="AA85" s="25"/>
      <c r="AB85" s="63"/>
      <c r="AC85" s="63">
        <f t="shared" si="166"/>
        <v>0</v>
      </c>
      <c r="AD85" s="25"/>
      <c r="AE85" s="25"/>
      <c r="AF85" s="66"/>
      <c r="AG85" s="66"/>
      <c r="AH85" s="66"/>
      <c r="AI85" s="63">
        <f t="shared" si="167"/>
        <v>0</v>
      </c>
      <c r="AJ85" s="25"/>
      <c r="AK85" s="25"/>
      <c r="AL85" s="25"/>
      <c r="AM85" s="25"/>
      <c r="AN85" s="25"/>
      <c r="AO85" s="53">
        <f t="shared" si="168"/>
        <v>0</v>
      </c>
      <c r="AP85" s="63">
        <f t="shared" si="169"/>
        <v>0</v>
      </c>
      <c r="AZ85" s="63">
        <f t="shared" si="170"/>
        <v>0</v>
      </c>
      <c r="BE85" s="66">
        <f t="shared" si="171"/>
        <v>0</v>
      </c>
      <c r="BH85" s="53">
        <f t="shared" si="172"/>
        <v>0</v>
      </c>
      <c r="BI85" s="63">
        <f t="shared" si="173"/>
        <v>0</v>
      </c>
      <c r="BS85" s="63">
        <f t="shared" si="174"/>
        <v>0</v>
      </c>
      <c r="BY85" s="66">
        <f t="shared" si="175"/>
        <v>0</v>
      </c>
      <c r="CB85" s="72">
        <f t="shared" si="176"/>
        <v>0</v>
      </c>
      <c r="CC85" s="66">
        <f t="shared" si="177"/>
        <v>0</v>
      </c>
      <c r="CM85" s="66">
        <f t="shared" si="178"/>
        <v>0</v>
      </c>
      <c r="CS85" s="66">
        <f t="shared" si="179"/>
        <v>0</v>
      </c>
      <c r="CV85" s="53">
        <f t="shared" si="180"/>
        <v>0</v>
      </c>
      <c r="CW85" s="63">
        <f t="shared" si="181"/>
        <v>0</v>
      </c>
      <c r="DG85" s="63">
        <f t="shared" si="182"/>
        <v>0</v>
      </c>
      <c r="DM85" s="66">
        <f t="shared" si="183"/>
        <v>0</v>
      </c>
      <c r="DS85" s="74">
        <f t="shared" si="184"/>
        <v>0</v>
      </c>
      <c r="DT85" s="73">
        <f t="shared" si="185"/>
        <v>0</v>
      </c>
      <c r="DU85" s="26"/>
      <c r="DX85" s="25"/>
      <c r="DY85" s="25"/>
      <c r="ED85" s="63">
        <f t="shared" si="186"/>
        <v>0</v>
      </c>
      <c r="EI85" s="66">
        <f t="shared" si="187"/>
        <v>0</v>
      </c>
      <c r="EK85" s="25"/>
      <c r="EL85" s="53">
        <f t="shared" si="188"/>
        <v>0</v>
      </c>
      <c r="EM85" s="63">
        <f t="shared" si="189"/>
        <v>0</v>
      </c>
      <c r="EW85" s="63">
        <f t="shared" si="190"/>
        <v>0</v>
      </c>
      <c r="FC85" s="66">
        <f t="shared" si="191"/>
        <v>0</v>
      </c>
      <c r="FF85" s="80">
        <f t="shared" si="192"/>
        <v>0</v>
      </c>
      <c r="FG85" s="77">
        <f t="shared" si="192"/>
        <v>0</v>
      </c>
      <c r="FH85" s="77">
        <f t="shared" si="192"/>
        <v>0</v>
      </c>
      <c r="FI85" s="77">
        <f t="shared" si="163"/>
        <v>0</v>
      </c>
      <c r="FJ85" s="27"/>
      <c r="FM85" s="25"/>
      <c r="FN85" s="25"/>
      <c r="FO85" s="25"/>
      <c r="FP85" s="25"/>
      <c r="FQ85" s="25"/>
      <c r="FR85" s="25"/>
      <c r="FS85" s="27"/>
      <c r="FV85" s="27"/>
      <c r="FX85" s="28"/>
      <c r="FY85" s="28"/>
      <c r="GB85" s="27"/>
      <c r="GC85" s="28"/>
      <c r="GD85" s="28"/>
      <c r="GE85" s="28"/>
      <c r="GF85" s="28"/>
      <c r="GG85" s="28"/>
      <c r="GH85" s="27"/>
      <c r="GI85" s="27"/>
      <c r="GJ85" s="27"/>
      <c r="GK85" s="28"/>
      <c r="GN85" s="27"/>
      <c r="GO85" s="27"/>
      <c r="GP85" s="25"/>
      <c r="GQ85" s="25"/>
      <c r="GR85" s="25"/>
      <c r="GS85" s="25"/>
      <c r="GT85" s="82">
        <f t="shared" si="193"/>
        <v>0</v>
      </c>
      <c r="GU85" s="22"/>
      <c r="GV85" s="22"/>
      <c r="GW85" s="22"/>
    </row>
    <row r="86" spans="1:205">
      <c r="A86" s="22">
        <v>70</v>
      </c>
      <c r="D86" s="24"/>
      <c r="E86" s="24"/>
      <c r="F86" s="24"/>
      <c r="G86" s="24"/>
      <c r="H86" s="24"/>
      <c r="I86" s="24"/>
      <c r="J86" s="24"/>
      <c r="K86" s="24"/>
      <c r="L86" s="24"/>
      <c r="M86" s="23"/>
      <c r="Q86" s="23"/>
      <c r="R86" s="53">
        <f t="shared" si="164"/>
        <v>0</v>
      </c>
      <c r="S86" s="63">
        <f t="shared" si="165"/>
        <v>0</v>
      </c>
      <c r="T86" s="25"/>
      <c r="U86" s="25"/>
      <c r="V86" s="25"/>
      <c r="W86" s="25"/>
      <c r="X86" s="25"/>
      <c r="Y86" s="25"/>
      <c r="Z86" s="25"/>
      <c r="AA86" s="25"/>
      <c r="AB86" s="63"/>
      <c r="AC86" s="63">
        <f t="shared" si="166"/>
        <v>0</v>
      </c>
      <c r="AD86" s="25"/>
      <c r="AE86" s="25"/>
      <c r="AF86" s="66"/>
      <c r="AG86" s="66"/>
      <c r="AH86" s="66"/>
      <c r="AI86" s="63">
        <f t="shared" si="167"/>
        <v>0</v>
      </c>
      <c r="AJ86" s="25"/>
      <c r="AK86" s="25"/>
      <c r="AL86" s="25"/>
      <c r="AM86" s="25"/>
      <c r="AN86" s="25"/>
      <c r="AO86" s="53">
        <f t="shared" si="168"/>
        <v>0</v>
      </c>
      <c r="AP86" s="63">
        <f t="shared" si="169"/>
        <v>0</v>
      </c>
      <c r="AZ86" s="63">
        <f t="shared" si="170"/>
        <v>0</v>
      </c>
      <c r="BE86" s="66">
        <f t="shared" si="171"/>
        <v>0</v>
      </c>
      <c r="BH86" s="53">
        <f t="shared" si="172"/>
        <v>0</v>
      </c>
      <c r="BI86" s="63">
        <f t="shared" si="173"/>
        <v>0</v>
      </c>
      <c r="BS86" s="63">
        <f t="shared" si="174"/>
        <v>0</v>
      </c>
      <c r="BY86" s="66">
        <f t="shared" si="175"/>
        <v>0</v>
      </c>
      <c r="CB86" s="72">
        <f t="shared" si="176"/>
        <v>0</v>
      </c>
      <c r="CC86" s="66">
        <f t="shared" si="177"/>
        <v>0</v>
      </c>
      <c r="CM86" s="66">
        <f t="shared" si="178"/>
        <v>0</v>
      </c>
      <c r="CS86" s="66">
        <f t="shared" si="179"/>
        <v>0</v>
      </c>
      <c r="CV86" s="53">
        <f t="shared" si="180"/>
        <v>0</v>
      </c>
      <c r="CW86" s="63">
        <f t="shared" si="181"/>
        <v>0</v>
      </c>
      <c r="DG86" s="63">
        <f t="shared" si="182"/>
        <v>0</v>
      </c>
      <c r="DM86" s="66">
        <f t="shared" si="183"/>
        <v>0</v>
      </c>
      <c r="DS86" s="74">
        <f t="shared" si="184"/>
        <v>0</v>
      </c>
      <c r="DT86" s="73">
        <f t="shared" si="185"/>
        <v>0</v>
      </c>
      <c r="DU86" s="26"/>
      <c r="DX86" s="25"/>
      <c r="DY86" s="25"/>
      <c r="ED86" s="63">
        <f t="shared" si="186"/>
        <v>0</v>
      </c>
      <c r="EI86" s="66">
        <f t="shared" si="187"/>
        <v>0</v>
      </c>
      <c r="EK86" s="25"/>
      <c r="EL86" s="53">
        <f t="shared" si="188"/>
        <v>0</v>
      </c>
      <c r="EM86" s="63">
        <f t="shared" si="189"/>
        <v>0</v>
      </c>
      <c r="EW86" s="63">
        <f t="shared" si="190"/>
        <v>0</v>
      </c>
      <c r="FC86" s="66">
        <f t="shared" si="191"/>
        <v>0</v>
      </c>
      <c r="FF86" s="80">
        <f t="shared" si="192"/>
        <v>0</v>
      </c>
      <c r="FG86" s="77">
        <f t="shared" si="192"/>
        <v>0</v>
      </c>
      <c r="FH86" s="77">
        <f t="shared" si="192"/>
        <v>0</v>
      </c>
      <c r="FI86" s="77">
        <f t="shared" si="163"/>
        <v>0</v>
      </c>
      <c r="FJ86" s="27"/>
      <c r="FM86" s="25"/>
      <c r="FN86" s="25"/>
      <c r="FO86" s="25"/>
      <c r="FP86" s="25"/>
      <c r="FQ86" s="25"/>
      <c r="FR86" s="25"/>
      <c r="FS86" s="27"/>
      <c r="FV86" s="27"/>
      <c r="FX86" s="28"/>
      <c r="FY86" s="28"/>
      <c r="GB86" s="27"/>
      <c r="GC86" s="28"/>
      <c r="GD86" s="28"/>
      <c r="GE86" s="28"/>
      <c r="GF86" s="28"/>
      <c r="GG86" s="28"/>
      <c r="GH86" s="27"/>
      <c r="GI86" s="27"/>
      <c r="GJ86" s="27"/>
      <c r="GK86" s="28"/>
      <c r="GN86" s="27"/>
      <c r="GO86" s="27"/>
      <c r="GP86" s="25"/>
      <c r="GQ86" s="25"/>
      <c r="GR86" s="25"/>
      <c r="GS86" s="25"/>
      <c r="GT86" s="82">
        <f t="shared" si="193"/>
        <v>0</v>
      </c>
      <c r="GU86" s="22"/>
      <c r="GV86" s="22"/>
      <c r="GW86" s="22"/>
    </row>
    <row r="87" spans="1:205">
      <c r="A87" s="22">
        <v>71</v>
      </c>
      <c r="D87" s="24"/>
      <c r="E87" s="24"/>
      <c r="F87" s="24"/>
      <c r="G87" s="24"/>
      <c r="H87" s="24"/>
      <c r="I87" s="24"/>
      <c r="J87" s="24"/>
      <c r="K87" s="24"/>
      <c r="L87" s="24"/>
      <c r="M87" s="23"/>
      <c r="Q87" s="23"/>
      <c r="R87" s="53">
        <f t="shared" si="164"/>
        <v>0</v>
      </c>
      <c r="S87" s="63">
        <f t="shared" si="165"/>
        <v>0</v>
      </c>
      <c r="T87" s="25"/>
      <c r="U87" s="25"/>
      <c r="V87" s="25"/>
      <c r="W87" s="25"/>
      <c r="X87" s="25"/>
      <c r="Y87" s="25"/>
      <c r="Z87" s="25"/>
      <c r="AA87" s="25"/>
      <c r="AB87" s="63"/>
      <c r="AC87" s="63">
        <f t="shared" si="166"/>
        <v>0</v>
      </c>
      <c r="AD87" s="25"/>
      <c r="AE87" s="25"/>
      <c r="AF87" s="66"/>
      <c r="AG87" s="66"/>
      <c r="AH87" s="66"/>
      <c r="AI87" s="63">
        <f t="shared" si="167"/>
        <v>0</v>
      </c>
      <c r="AJ87" s="25"/>
      <c r="AK87" s="25"/>
      <c r="AL87" s="25"/>
      <c r="AM87" s="25"/>
      <c r="AN87" s="25"/>
      <c r="AO87" s="53">
        <f t="shared" si="168"/>
        <v>0</v>
      </c>
      <c r="AP87" s="63">
        <f t="shared" si="169"/>
        <v>0</v>
      </c>
      <c r="AZ87" s="63">
        <f t="shared" si="170"/>
        <v>0</v>
      </c>
      <c r="BE87" s="66">
        <f t="shared" si="171"/>
        <v>0</v>
      </c>
      <c r="BH87" s="53">
        <f t="shared" si="172"/>
        <v>0</v>
      </c>
      <c r="BI87" s="63">
        <f t="shared" si="173"/>
        <v>0</v>
      </c>
      <c r="BS87" s="63">
        <f t="shared" si="174"/>
        <v>0</v>
      </c>
      <c r="BY87" s="66">
        <f t="shared" si="175"/>
        <v>0</v>
      </c>
      <c r="CB87" s="72">
        <f t="shared" si="176"/>
        <v>0</v>
      </c>
      <c r="CC87" s="66">
        <f t="shared" si="177"/>
        <v>0</v>
      </c>
      <c r="CM87" s="66">
        <f t="shared" si="178"/>
        <v>0</v>
      </c>
      <c r="CS87" s="66">
        <f t="shared" si="179"/>
        <v>0</v>
      </c>
      <c r="CV87" s="53">
        <f t="shared" si="180"/>
        <v>0</v>
      </c>
      <c r="CW87" s="63">
        <f t="shared" si="181"/>
        <v>0</v>
      </c>
      <c r="DG87" s="63">
        <f t="shared" si="182"/>
        <v>0</v>
      </c>
      <c r="DM87" s="66">
        <f t="shared" si="183"/>
        <v>0</v>
      </c>
      <c r="DS87" s="74">
        <f t="shared" si="184"/>
        <v>0</v>
      </c>
      <c r="DT87" s="73">
        <f t="shared" si="185"/>
        <v>0</v>
      </c>
      <c r="DU87" s="26"/>
      <c r="DX87" s="25"/>
      <c r="DY87" s="25"/>
      <c r="ED87" s="63">
        <f t="shared" si="186"/>
        <v>0</v>
      </c>
      <c r="EI87" s="66">
        <f t="shared" si="187"/>
        <v>0</v>
      </c>
      <c r="EK87" s="25"/>
      <c r="EL87" s="53">
        <f t="shared" si="188"/>
        <v>0</v>
      </c>
      <c r="EM87" s="63">
        <f t="shared" si="189"/>
        <v>0</v>
      </c>
      <c r="EW87" s="63">
        <f t="shared" si="190"/>
        <v>0</v>
      </c>
      <c r="FC87" s="66">
        <f t="shared" si="191"/>
        <v>0</v>
      </c>
      <c r="FF87" s="80">
        <f t="shared" si="192"/>
        <v>0</v>
      </c>
      <c r="FG87" s="77">
        <f t="shared" si="192"/>
        <v>0</v>
      </c>
      <c r="FH87" s="77">
        <f t="shared" si="192"/>
        <v>0</v>
      </c>
      <c r="FI87" s="77">
        <f t="shared" si="163"/>
        <v>0</v>
      </c>
      <c r="FJ87" s="27"/>
      <c r="FM87" s="25"/>
      <c r="FN87" s="25"/>
      <c r="FO87" s="25"/>
      <c r="FP87" s="25"/>
      <c r="FQ87" s="25"/>
      <c r="FR87" s="25"/>
      <c r="FS87" s="27"/>
      <c r="FV87" s="27"/>
      <c r="FX87" s="28"/>
      <c r="FY87" s="28"/>
      <c r="GB87" s="27"/>
      <c r="GC87" s="28"/>
      <c r="GD87" s="28"/>
      <c r="GE87" s="28"/>
      <c r="GF87" s="28"/>
      <c r="GG87" s="28"/>
      <c r="GH87" s="27"/>
      <c r="GI87" s="27"/>
      <c r="GJ87" s="27"/>
      <c r="GK87" s="28"/>
      <c r="GN87" s="27"/>
      <c r="GO87" s="27"/>
      <c r="GP87" s="25"/>
      <c r="GQ87" s="25"/>
      <c r="GR87" s="25"/>
      <c r="GS87" s="25"/>
      <c r="GT87" s="82">
        <f t="shared" si="193"/>
        <v>0</v>
      </c>
      <c r="GU87" s="22"/>
      <c r="GV87" s="22"/>
      <c r="GW87" s="22"/>
    </row>
    <row r="88" spans="1:205">
      <c r="A88" s="22">
        <v>72</v>
      </c>
      <c r="D88" s="24"/>
      <c r="E88" s="24"/>
      <c r="F88" s="24"/>
      <c r="G88" s="24"/>
      <c r="H88" s="24"/>
      <c r="I88" s="24"/>
      <c r="J88" s="24"/>
      <c r="K88" s="24"/>
      <c r="L88" s="24"/>
      <c r="M88" s="23"/>
      <c r="Q88" s="23"/>
      <c r="R88" s="53">
        <f t="shared" si="164"/>
        <v>0</v>
      </c>
      <c r="S88" s="63">
        <f t="shared" si="165"/>
        <v>0</v>
      </c>
      <c r="T88" s="25"/>
      <c r="U88" s="25"/>
      <c r="V88" s="25"/>
      <c r="W88" s="25"/>
      <c r="X88" s="25"/>
      <c r="Y88" s="25"/>
      <c r="Z88" s="25"/>
      <c r="AA88" s="25"/>
      <c r="AB88" s="63"/>
      <c r="AC88" s="63">
        <f t="shared" si="166"/>
        <v>0</v>
      </c>
      <c r="AD88" s="25"/>
      <c r="AE88" s="25"/>
      <c r="AF88" s="66"/>
      <c r="AG88" s="66"/>
      <c r="AH88" s="66"/>
      <c r="AI88" s="63">
        <f t="shared" si="167"/>
        <v>0</v>
      </c>
      <c r="AJ88" s="25"/>
      <c r="AK88" s="25"/>
      <c r="AL88" s="25"/>
      <c r="AM88" s="25"/>
      <c r="AN88" s="25"/>
      <c r="AO88" s="53">
        <f t="shared" si="168"/>
        <v>0</v>
      </c>
      <c r="AP88" s="63">
        <f t="shared" si="169"/>
        <v>0</v>
      </c>
      <c r="AZ88" s="63">
        <f t="shared" si="170"/>
        <v>0</v>
      </c>
      <c r="BE88" s="66">
        <f t="shared" si="171"/>
        <v>0</v>
      </c>
      <c r="BH88" s="53">
        <f t="shared" si="172"/>
        <v>0</v>
      </c>
      <c r="BI88" s="63">
        <f t="shared" si="173"/>
        <v>0</v>
      </c>
      <c r="BS88" s="63">
        <f t="shared" si="174"/>
        <v>0</v>
      </c>
      <c r="BY88" s="66">
        <f t="shared" si="175"/>
        <v>0</v>
      </c>
      <c r="CB88" s="72">
        <f t="shared" si="176"/>
        <v>0</v>
      </c>
      <c r="CC88" s="66">
        <f t="shared" si="177"/>
        <v>0</v>
      </c>
      <c r="CM88" s="66">
        <f t="shared" si="178"/>
        <v>0</v>
      </c>
      <c r="CS88" s="66">
        <f t="shared" si="179"/>
        <v>0</v>
      </c>
      <c r="CV88" s="53">
        <f t="shared" si="180"/>
        <v>0</v>
      </c>
      <c r="CW88" s="63">
        <f t="shared" si="181"/>
        <v>0</v>
      </c>
      <c r="DG88" s="63">
        <f t="shared" si="182"/>
        <v>0</v>
      </c>
      <c r="DM88" s="66">
        <f t="shared" si="183"/>
        <v>0</v>
      </c>
      <c r="DS88" s="74">
        <f t="shared" si="184"/>
        <v>0</v>
      </c>
      <c r="DT88" s="73">
        <f t="shared" si="185"/>
        <v>0</v>
      </c>
      <c r="DU88" s="26"/>
      <c r="DX88" s="25"/>
      <c r="DY88" s="25"/>
      <c r="ED88" s="63">
        <f t="shared" si="186"/>
        <v>0</v>
      </c>
      <c r="EI88" s="66">
        <f t="shared" si="187"/>
        <v>0</v>
      </c>
      <c r="EK88" s="25"/>
      <c r="EL88" s="53">
        <f t="shared" si="188"/>
        <v>0</v>
      </c>
      <c r="EM88" s="63">
        <f t="shared" si="189"/>
        <v>0</v>
      </c>
      <c r="EW88" s="63">
        <f t="shared" si="190"/>
        <v>0</v>
      </c>
      <c r="FC88" s="66">
        <f t="shared" si="191"/>
        <v>0</v>
      </c>
      <c r="FF88" s="80">
        <f t="shared" si="192"/>
        <v>0</v>
      </c>
      <c r="FG88" s="77">
        <f t="shared" si="192"/>
        <v>0</v>
      </c>
      <c r="FH88" s="77">
        <f t="shared" si="192"/>
        <v>0</v>
      </c>
      <c r="FI88" s="77">
        <f t="shared" si="163"/>
        <v>0</v>
      </c>
      <c r="FJ88" s="27"/>
      <c r="FM88" s="25"/>
      <c r="FN88" s="25"/>
      <c r="FO88" s="25"/>
      <c r="FP88" s="25"/>
      <c r="FQ88" s="25"/>
      <c r="FR88" s="25"/>
      <c r="FS88" s="27"/>
      <c r="FV88" s="27"/>
      <c r="FX88" s="28"/>
      <c r="FY88" s="28"/>
      <c r="GB88" s="27"/>
      <c r="GC88" s="28"/>
      <c r="GD88" s="28"/>
      <c r="GE88" s="28"/>
      <c r="GF88" s="28"/>
      <c r="GG88" s="28"/>
      <c r="GH88" s="27"/>
      <c r="GI88" s="27"/>
      <c r="GJ88" s="27"/>
      <c r="GK88" s="28"/>
      <c r="GN88" s="27"/>
      <c r="GO88" s="27"/>
      <c r="GP88" s="25"/>
      <c r="GQ88" s="25"/>
      <c r="GR88" s="25"/>
      <c r="GS88" s="25"/>
      <c r="GT88" s="82">
        <f t="shared" si="193"/>
        <v>0</v>
      </c>
      <c r="GU88" s="22"/>
      <c r="GV88" s="22"/>
      <c r="GW88" s="22"/>
    </row>
    <row r="89" spans="1:205">
      <c r="A89" s="22">
        <v>73</v>
      </c>
      <c r="D89" s="24"/>
      <c r="E89" s="24"/>
      <c r="F89" s="24"/>
      <c r="G89" s="24"/>
      <c r="H89" s="24"/>
      <c r="I89" s="24"/>
      <c r="J89" s="24"/>
      <c r="K89" s="24"/>
      <c r="L89" s="24"/>
      <c r="M89" s="23"/>
      <c r="Q89" s="23"/>
      <c r="R89" s="53">
        <f t="shared" si="164"/>
        <v>0</v>
      </c>
      <c r="S89" s="63">
        <f t="shared" si="165"/>
        <v>0</v>
      </c>
      <c r="T89" s="25"/>
      <c r="U89" s="25"/>
      <c r="V89" s="25"/>
      <c r="W89" s="25"/>
      <c r="X89" s="25"/>
      <c r="Y89" s="25"/>
      <c r="Z89" s="25"/>
      <c r="AA89" s="25"/>
      <c r="AB89" s="63"/>
      <c r="AC89" s="63">
        <f t="shared" si="166"/>
        <v>0</v>
      </c>
      <c r="AD89" s="25"/>
      <c r="AE89" s="25"/>
      <c r="AF89" s="66"/>
      <c r="AG89" s="66"/>
      <c r="AH89" s="66"/>
      <c r="AI89" s="63">
        <f t="shared" si="167"/>
        <v>0</v>
      </c>
      <c r="AJ89" s="25"/>
      <c r="AK89" s="25"/>
      <c r="AL89" s="25"/>
      <c r="AM89" s="25"/>
      <c r="AN89" s="25"/>
      <c r="AO89" s="53">
        <f t="shared" si="168"/>
        <v>0</v>
      </c>
      <c r="AP89" s="63">
        <f t="shared" si="169"/>
        <v>0</v>
      </c>
      <c r="AZ89" s="63">
        <f t="shared" si="170"/>
        <v>0</v>
      </c>
      <c r="BE89" s="66">
        <f t="shared" si="171"/>
        <v>0</v>
      </c>
      <c r="BH89" s="53">
        <f t="shared" si="172"/>
        <v>0</v>
      </c>
      <c r="BI89" s="63">
        <f t="shared" si="173"/>
        <v>0</v>
      </c>
      <c r="BS89" s="63">
        <f t="shared" si="174"/>
        <v>0</v>
      </c>
      <c r="BY89" s="66">
        <f t="shared" si="175"/>
        <v>0</v>
      </c>
      <c r="CB89" s="72">
        <f t="shared" si="176"/>
        <v>0</v>
      </c>
      <c r="CC89" s="66">
        <f t="shared" si="177"/>
        <v>0</v>
      </c>
      <c r="CM89" s="66">
        <f t="shared" si="178"/>
        <v>0</v>
      </c>
      <c r="CS89" s="66">
        <f t="shared" si="179"/>
        <v>0</v>
      </c>
      <c r="CV89" s="53">
        <f t="shared" si="180"/>
        <v>0</v>
      </c>
      <c r="CW89" s="63">
        <f t="shared" si="181"/>
        <v>0</v>
      </c>
      <c r="DG89" s="63">
        <f t="shared" si="182"/>
        <v>0</v>
      </c>
      <c r="DM89" s="66">
        <f t="shared" si="183"/>
        <v>0</v>
      </c>
      <c r="DS89" s="74">
        <f t="shared" si="184"/>
        <v>0</v>
      </c>
      <c r="DT89" s="73">
        <f t="shared" si="185"/>
        <v>0</v>
      </c>
      <c r="DU89" s="26"/>
      <c r="DX89" s="25"/>
      <c r="DY89" s="25"/>
      <c r="ED89" s="63">
        <f t="shared" si="186"/>
        <v>0</v>
      </c>
      <c r="EI89" s="66">
        <f t="shared" si="187"/>
        <v>0</v>
      </c>
      <c r="EK89" s="25"/>
      <c r="EL89" s="53">
        <f t="shared" si="188"/>
        <v>0</v>
      </c>
      <c r="EM89" s="63">
        <f t="shared" si="189"/>
        <v>0</v>
      </c>
      <c r="EW89" s="63">
        <f t="shared" si="190"/>
        <v>0</v>
      </c>
      <c r="FC89" s="66">
        <f t="shared" si="191"/>
        <v>0</v>
      </c>
      <c r="FF89" s="80">
        <f t="shared" si="192"/>
        <v>0</v>
      </c>
      <c r="FG89" s="77">
        <f t="shared" si="192"/>
        <v>0</v>
      </c>
      <c r="FH89" s="77">
        <f t="shared" si="192"/>
        <v>0</v>
      </c>
      <c r="FI89" s="77">
        <f t="shared" si="163"/>
        <v>0</v>
      </c>
      <c r="FJ89" s="27"/>
      <c r="FM89" s="25"/>
      <c r="FN89" s="25"/>
      <c r="FO89" s="25"/>
      <c r="FP89" s="25"/>
      <c r="FQ89" s="25"/>
      <c r="FR89" s="25"/>
      <c r="FS89" s="27"/>
      <c r="FV89" s="27"/>
      <c r="FX89" s="28"/>
      <c r="FY89" s="28"/>
      <c r="GB89" s="27"/>
      <c r="GC89" s="28"/>
      <c r="GD89" s="28"/>
      <c r="GE89" s="28"/>
      <c r="GF89" s="28"/>
      <c r="GG89" s="28"/>
      <c r="GH89" s="27"/>
      <c r="GI89" s="27"/>
      <c r="GJ89" s="27"/>
      <c r="GK89" s="28"/>
      <c r="GN89" s="27"/>
      <c r="GO89" s="27"/>
      <c r="GP89" s="25"/>
      <c r="GQ89" s="25"/>
      <c r="GR89" s="25"/>
      <c r="GS89" s="25"/>
      <c r="GT89" s="82">
        <f t="shared" si="193"/>
        <v>0</v>
      </c>
      <c r="GU89" s="22"/>
      <c r="GV89" s="22"/>
      <c r="GW89" s="22"/>
    </row>
    <row r="90" spans="1:205">
      <c r="A90" s="22">
        <v>74</v>
      </c>
      <c r="D90" s="24"/>
      <c r="E90" s="24"/>
      <c r="F90" s="24"/>
      <c r="G90" s="24"/>
      <c r="H90" s="24"/>
      <c r="I90" s="24"/>
      <c r="J90" s="24"/>
      <c r="K90" s="24"/>
      <c r="L90" s="24"/>
      <c r="M90" s="23"/>
      <c r="Q90" s="23"/>
      <c r="R90" s="53">
        <f t="shared" si="164"/>
        <v>0</v>
      </c>
      <c r="S90" s="63">
        <f t="shared" si="165"/>
        <v>0</v>
      </c>
      <c r="T90" s="25"/>
      <c r="U90" s="25"/>
      <c r="V90" s="25"/>
      <c r="W90" s="25"/>
      <c r="X90" s="25"/>
      <c r="Y90" s="25"/>
      <c r="Z90" s="25"/>
      <c r="AA90" s="25"/>
      <c r="AB90" s="63"/>
      <c r="AC90" s="63">
        <f t="shared" si="166"/>
        <v>0</v>
      </c>
      <c r="AD90" s="25"/>
      <c r="AE90" s="25"/>
      <c r="AF90" s="66"/>
      <c r="AG90" s="66"/>
      <c r="AH90" s="66"/>
      <c r="AI90" s="63">
        <f t="shared" si="167"/>
        <v>0</v>
      </c>
      <c r="AJ90" s="25"/>
      <c r="AK90" s="25"/>
      <c r="AL90" s="25"/>
      <c r="AM90" s="25"/>
      <c r="AN90" s="25"/>
      <c r="AO90" s="53">
        <f t="shared" si="168"/>
        <v>0</v>
      </c>
      <c r="AP90" s="63">
        <f t="shared" si="169"/>
        <v>0</v>
      </c>
      <c r="AZ90" s="63">
        <f t="shared" si="170"/>
        <v>0</v>
      </c>
      <c r="BE90" s="66">
        <f t="shared" si="171"/>
        <v>0</v>
      </c>
      <c r="BH90" s="53">
        <f t="shared" si="172"/>
        <v>0</v>
      </c>
      <c r="BI90" s="63">
        <f t="shared" si="173"/>
        <v>0</v>
      </c>
      <c r="BS90" s="63">
        <f t="shared" si="174"/>
        <v>0</v>
      </c>
      <c r="BY90" s="66">
        <f t="shared" si="175"/>
        <v>0</v>
      </c>
      <c r="CB90" s="72">
        <f t="shared" si="176"/>
        <v>0</v>
      </c>
      <c r="CC90" s="66">
        <f t="shared" si="177"/>
        <v>0</v>
      </c>
      <c r="CM90" s="66">
        <f t="shared" si="178"/>
        <v>0</v>
      </c>
      <c r="CS90" s="66">
        <f t="shared" si="179"/>
        <v>0</v>
      </c>
      <c r="CV90" s="53">
        <f t="shared" si="180"/>
        <v>0</v>
      </c>
      <c r="CW90" s="63">
        <f t="shared" si="181"/>
        <v>0</v>
      </c>
      <c r="DG90" s="63">
        <f t="shared" si="182"/>
        <v>0</v>
      </c>
      <c r="DM90" s="66">
        <f t="shared" si="183"/>
        <v>0</v>
      </c>
      <c r="DS90" s="74">
        <f t="shared" si="184"/>
        <v>0</v>
      </c>
      <c r="DT90" s="73">
        <f t="shared" si="185"/>
        <v>0</v>
      </c>
      <c r="DU90" s="26"/>
      <c r="DX90" s="25"/>
      <c r="DY90" s="25"/>
      <c r="ED90" s="63">
        <f t="shared" si="186"/>
        <v>0</v>
      </c>
      <c r="EI90" s="66">
        <f t="shared" si="187"/>
        <v>0</v>
      </c>
      <c r="EK90" s="25"/>
      <c r="EL90" s="53">
        <f t="shared" si="188"/>
        <v>0</v>
      </c>
      <c r="EM90" s="63">
        <f t="shared" si="189"/>
        <v>0</v>
      </c>
      <c r="EW90" s="63">
        <f t="shared" si="190"/>
        <v>0</v>
      </c>
      <c r="FC90" s="66">
        <f t="shared" si="191"/>
        <v>0</v>
      </c>
      <c r="FF90" s="80">
        <f t="shared" si="192"/>
        <v>0</v>
      </c>
      <c r="FG90" s="77">
        <f t="shared" si="192"/>
        <v>0</v>
      </c>
      <c r="FH90" s="77">
        <f t="shared" si="192"/>
        <v>0</v>
      </c>
      <c r="FI90" s="77">
        <f t="shared" si="163"/>
        <v>0</v>
      </c>
      <c r="FJ90" s="27"/>
      <c r="FM90" s="25"/>
      <c r="FN90" s="25"/>
      <c r="FO90" s="25"/>
      <c r="FP90" s="25"/>
      <c r="FQ90" s="25"/>
      <c r="FR90" s="25"/>
      <c r="FS90" s="27"/>
      <c r="FV90" s="27"/>
      <c r="FX90" s="28"/>
      <c r="FY90" s="28"/>
      <c r="GB90" s="27"/>
      <c r="GC90" s="28"/>
      <c r="GD90" s="28"/>
      <c r="GE90" s="28"/>
      <c r="GF90" s="28"/>
      <c r="GG90" s="28"/>
      <c r="GH90" s="27"/>
      <c r="GI90" s="27"/>
      <c r="GJ90" s="27"/>
      <c r="GK90" s="28"/>
      <c r="GN90" s="27"/>
      <c r="GO90" s="27"/>
      <c r="GP90" s="25"/>
      <c r="GQ90" s="25"/>
      <c r="GR90" s="25"/>
      <c r="GS90" s="25"/>
      <c r="GT90" s="82">
        <f t="shared" si="193"/>
        <v>0</v>
      </c>
      <c r="GU90" s="22"/>
      <c r="GV90" s="22"/>
      <c r="GW90" s="22"/>
    </row>
    <row r="91" spans="1:205">
      <c r="A91" s="22">
        <v>75</v>
      </c>
      <c r="D91" s="24"/>
      <c r="E91" s="24"/>
      <c r="F91" s="24"/>
      <c r="G91" s="24"/>
      <c r="H91" s="24"/>
      <c r="I91" s="24"/>
      <c r="J91" s="24"/>
      <c r="K91" s="24"/>
      <c r="L91" s="24"/>
      <c r="M91" s="23"/>
      <c r="Q91" s="23"/>
      <c r="R91" s="53">
        <f t="shared" si="164"/>
        <v>0</v>
      </c>
      <c r="S91" s="63">
        <f t="shared" si="165"/>
        <v>0</v>
      </c>
      <c r="T91" s="25"/>
      <c r="U91" s="25"/>
      <c r="V91" s="25"/>
      <c r="W91" s="25"/>
      <c r="X91" s="25"/>
      <c r="Y91" s="25"/>
      <c r="Z91" s="25"/>
      <c r="AA91" s="25"/>
      <c r="AB91" s="63"/>
      <c r="AC91" s="63">
        <f t="shared" si="166"/>
        <v>0</v>
      </c>
      <c r="AD91" s="25"/>
      <c r="AE91" s="25"/>
      <c r="AF91" s="66"/>
      <c r="AG91" s="66"/>
      <c r="AH91" s="66"/>
      <c r="AI91" s="63">
        <f t="shared" si="167"/>
        <v>0</v>
      </c>
      <c r="AJ91" s="25"/>
      <c r="AK91" s="25"/>
      <c r="AL91" s="25"/>
      <c r="AM91" s="25"/>
      <c r="AN91" s="25"/>
      <c r="AO91" s="53">
        <f t="shared" si="168"/>
        <v>0</v>
      </c>
      <c r="AP91" s="63">
        <f t="shared" si="169"/>
        <v>0</v>
      </c>
      <c r="AZ91" s="63">
        <f t="shared" si="170"/>
        <v>0</v>
      </c>
      <c r="BE91" s="66">
        <f t="shared" si="171"/>
        <v>0</v>
      </c>
      <c r="BH91" s="53">
        <f t="shared" si="172"/>
        <v>0</v>
      </c>
      <c r="BI91" s="63">
        <f t="shared" si="173"/>
        <v>0</v>
      </c>
      <c r="BS91" s="63">
        <f t="shared" si="174"/>
        <v>0</v>
      </c>
      <c r="BY91" s="66">
        <f t="shared" si="175"/>
        <v>0</v>
      </c>
      <c r="CB91" s="72">
        <f t="shared" si="176"/>
        <v>0</v>
      </c>
      <c r="CC91" s="66">
        <f t="shared" si="177"/>
        <v>0</v>
      </c>
      <c r="CM91" s="66">
        <f t="shared" si="178"/>
        <v>0</v>
      </c>
      <c r="CS91" s="66">
        <f t="shared" si="179"/>
        <v>0</v>
      </c>
      <c r="CV91" s="53">
        <f t="shared" si="180"/>
        <v>0</v>
      </c>
      <c r="CW91" s="63">
        <f t="shared" si="181"/>
        <v>0</v>
      </c>
      <c r="DG91" s="63">
        <f t="shared" si="182"/>
        <v>0</v>
      </c>
      <c r="DM91" s="66">
        <f t="shared" si="183"/>
        <v>0</v>
      </c>
      <c r="DS91" s="74">
        <f t="shared" si="184"/>
        <v>0</v>
      </c>
      <c r="DT91" s="73">
        <f t="shared" si="185"/>
        <v>0</v>
      </c>
      <c r="DU91" s="26"/>
      <c r="DX91" s="25"/>
      <c r="DY91" s="25"/>
      <c r="ED91" s="63">
        <f t="shared" si="186"/>
        <v>0</v>
      </c>
      <c r="EI91" s="66">
        <f t="shared" si="187"/>
        <v>0</v>
      </c>
      <c r="EK91" s="25"/>
      <c r="EL91" s="53">
        <f t="shared" si="188"/>
        <v>0</v>
      </c>
      <c r="EM91" s="63">
        <f t="shared" si="189"/>
        <v>0</v>
      </c>
      <c r="EW91" s="63">
        <f t="shared" si="190"/>
        <v>0</v>
      </c>
      <c r="FC91" s="66">
        <f t="shared" si="191"/>
        <v>0</v>
      </c>
      <c r="FF91" s="80">
        <f t="shared" si="192"/>
        <v>0</v>
      </c>
      <c r="FG91" s="77">
        <f t="shared" si="192"/>
        <v>0</v>
      </c>
      <c r="FH91" s="77">
        <f t="shared" si="192"/>
        <v>0</v>
      </c>
      <c r="FI91" s="77">
        <f t="shared" si="163"/>
        <v>0</v>
      </c>
      <c r="FJ91" s="27"/>
      <c r="FM91" s="25"/>
      <c r="FN91" s="25"/>
      <c r="FO91" s="25"/>
      <c r="FP91" s="25"/>
      <c r="FQ91" s="25"/>
      <c r="FR91" s="25"/>
      <c r="FS91" s="27"/>
      <c r="FV91" s="27"/>
      <c r="FX91" s="28"/>
      <c r="FY91" s="28"/>
      <c r="GB91" s="27"/>
      <c r="GC91" s="28"/>
      <c r="GD91" s="28"/>
      <c r="GE91" s="28"/>
      <c r="GF91" s="28"/>
      <c r="GG91" s="28"/>
      <c r="GH91" s="27"/>
      <c r="GI91" s="27"/>
      <c r="GJ91" s="27"/>
      <c r="GK91" s="28"/>
      <c r="GN91" s="27"/>
      <c r="GO91" s="27"/>
      <c r="GP91" s="25"/>
      <c r="GQ91" s="25"/>
      <c r="GR91" s="25"/>
      <c r="GS91" s="25"/>
      <c r="GT91" s="82">
        <f t="shared" si="193"/>
        <v>0</v>
      </c>
      <c r="GU91" s="22"/>
      <c r="GV91" s="22"/>
      <c r="GW91" s="22"/>
    </row>
    <row r="92" spans="1:205">
      <c r="A92" s="22">
        <v>76</v>
      </c>
      <c r="D92" s="24"/>
      <c r="E92" s="24"/>
      <c r="F92" s="24"/>
      <c r="G92" s="24"/>
      <c r="H92" s="24"/>
      <c r="I92" s="24"/>
      <c r="J92" s="24"/>
      <c r="K92" s="24"/>
      <c r="L92" s="24"/>
      <c r="M92" s="23"/>
      <c r="Q92" s="23"/>
      <c r="R92" s="53">
        <f t="shared" si="164"/>
        <v>0</v>
      </c>
      <c r="S92" s="63">
        <f t="shared" si="165"/>
        <v>0</v>
      </c>
      <c r="T92" s="25"/>
      <c r="U92" s="25"/>
      <c r="V92" s="25"/>
      <c r="W92" s="25"/>
      <c r="X92" s="25"/>
      <c r="Y92" s="25"/>
      <c r="Z92" s="25"/>
      <c r="AA92" s="25"/>
      <c r="AB92" s="63"/>
      <c r="AC92" s="63">
        <f t="shared" si="166"/>
        <v>0</v>
      </c>
      <c r="AD92" s="25"/>
      <c r="AE92" s="25"/>
      <c r="AF92" s="66"/>
      <c r="AG92" s="66"/>
      <c r="AH92" s="66"/>
      <c r="AI92" s="63">
        <f t="shared" si="167"/>
        <v>0</v>
      </c>
      <c r="AJ92" s="25"/>
      <c r="AK92" s="25"/>
      <c r="AL92" s="25"/>
      <c r="AM92" s="25"/>
      <c r="AN92" s="25"/>
      <c r="AO92" s="53">
        <f t="shared" si="168"/>
        <v>0</v>
      </c>
      <c r="AP92" s="63">
        <f t="shared" si="169"/>
        <v>0</v>
      </c>
      <c r="AZ92" s="63">
        <f t="shared" si="170"/>
        <v>0</v>
      </c>
      <c r="BE92" s="66">
        <f t="shared" si="171"/>
        <v>0</v>
      </c>
      <c r="BH92" s="53">
        <f t="shared" si="172"/>
        <v>0</v>
      </c>
      <c r="BI92" s="63">
        <f t="shared" si="173"/>
        <v>0</v>
      </c>
      <c r="BS92" s="63">
        <f t="shared" si="174"/>
        <v>0</v>
      </c>
      <c r="BY92" s="66">
        <f t="shared" si="175"/>
        <v>0</v>
      </c>
      <c r="CB92" s="72">
        <f t="shared" si="176"/>
        <v>0</v>
      </c>
      <c r="CC92" s="66">
        <f t="shared" si="177"/>
        <v>0</v>
      </c>
      <c r="CM92" s="66">
        <f t="shared" si="178"/>
        <v>0</v>
      </c>
      <c r="CS92" s="66">
        <f t="shared" si="179"/>
        <v>0</v>
      </c>
      <c r="CV92" s="53">
        <f t="shared" si="180"/>
        <v>0</v>
      </c>
      <c r="CW92" s="63">
        <f t="shared" si="181"/>
        <v>0</v>
      </c>
      <c r="DG92" s="63">
        <f t="shared" si="182"/>
        <v>0</v>
      </c>
      <c r="DM92" s="66">
        <f t="shared" si="183"/>
        <v>0</v>
      </c>
      <c r="DS92" s="74">
        <f t="shared" si="184"/>
        <v>0</v>
      </c>
      <c r="DT92" s="73">
        <f t="shared" si="185"/>
        <v>0</v>
      </c>
      <c r="DU92" s="26"/>
      <c r="DX92" s="25"/>
      <c r="DY92" s="25"/>
      <c r="ED92" s="63">
        <f t="shared" si="186"/>
        <v>0</v>
      </c>
      <c r="EI92" s="66">
        <f t="shared" si="187"/>
        <v>0</v>
      </c>
      <c r="EK92" s="25"/>
      <c r="EL92" s="53">
        <f t="shared" si="188"/>
        <v>0</v>
      </c>
      <c r="EM92" s="63">
        <f t="shared" si="189"/>
        <v>0</v>
      </c>
      <c r="EW92" s="63">
        <f t="shared" si="190"/>
        <v>0</v>
      </c>
      <c r="FC92" s="66">
        <f t="shared" si="191"/>
        <v>0</v>
      </c>
      <c r="FF92" s="80">
        <f t="shared" si="192"/>
        <v>0</v>
      </c>
      <c r="FG92" s="77">
        <f t="shared" si="192"/>
        <v>0</v>
      </c>
      <c r="FH92" s="77">
        <f t="shared" si="192"/>
        <v>0</v>
      </c>
      <c r="FI92" s="77">
        <f t="shared" si="163"/>
        <v>0</v>
      </c>
      <c r="FJ92" s="27"/>
      <c r="FM92" s="25"/>
      <c r="FN92" s="25"/>
      <c r="FO92" s="25"/>
      <c r="FP92" s="25"/>
      <c r="FQ92" s="25"/>
      <c r="FR92" s="25"/>
      <c r="FS92" s="27"/>
      <c r="FV92" s="27"/>
      <c r="FX92" s="28"/>
      <c r="FY92" s="28"/>
      <c r="GB92" s="27"/>
      <c r="GC92" s="28"/>
      <c r="GD92" s="28"/>
      <c r="GE92" s="28"/>
      <c r="GF92" s="28"/>
      <c r="GG92" s="28"/>
      <c r="GH92" s="27"/>
      <c r="GI92" s="27"/>
      <c r="GJ92" s="27"/>
      <c r="GK92" s="28"/>
      <c r="GN92" s="27"/>
      <c r="GO92" s="27"/>
      <c r="GP92" s="25"/>
      <c r="GQ92" s="25"/>
      <c r="GR92" s="25"/>
      <c r="GS92" s="25"/>
      <c r="GT92" s="82">
        <f t="shared" si="193"/>
        <v>0</v>
      </c>
      <c r="GU92" s="22"/>
      <c r="GV92" s="22"/>
      <c r="GW92" s="22"/>
    </row>
    <row r="93" spans="1:205">
      <c r="A93" s="22">
        <v>77</v>
      </c>
      <c r="D93" s="24"/>
      <c r="E93" s="24"/>
      <c r="F93" s="24"/>
      <c r="G93" s="24"/>
      <c r="H93" s="24"/>
      <c r="I93" s="24"/>
      <c r="J93" s="24"/>
      <c r="K93" s="24"/>
      <c r="L93" s="24"/>
      <c r="M93" s="23"/>
      <c r="Q93" s="23"/>
      <c r="R93" s="53">
        <f t="shared" si="164"/>
        <v>0</v>
      </c>
      <c r="S93" s="63">
        <f t="shared" si="165"/>
        <v>0</v>
      </c>
      <c r="T93" s="25"/>
      <c r="U93" s="25"/>
      <c r="V93" s="25"/>
      <c r="W93" s="25"/>
      <c r="X93" s="25"/>
      <c r="Y93" s="25"/>
      <c r="Z93" s="25"/>
      <c r="AA93" s="25"/>
      <c r="AB93" s="63"/>
      <c r="AC93" s="63">
        <f t="shared" si="166"/>
        <v>0</v>
      </c>
      <c r="AD93" s="25"/>
      <c r="AE93" s="25"/>
      <c r="AF93" s="66"/>
      <c r="AG93" s="66"/>
      <c r="AH93" s="66"/>
      <c r="AI93" s="63">
        <f t="shared" si="167"/>
        <v>0</v>
      </c>
      <c r="AJ93" s="25"/>
      <c r="AK93" s="25"/>
      <c r="AL93" s="25"/>
      <c r="AM93" s="25"/>
      <c r="AN93" s="25"/>
      <c r="AO93" s="53">
        <f t="shared" si="168"/>
        <v>0</v>
      </c>
      <c r="AP93" s="63">
        <f t="shared" si="169"/>
        <v>0</v>
      </c>
      <c r="AZ93" s="63">
        <f t="shared" si="170"/>
        <v>0</v>
      </c>
      <c r="BE93" s="66">
        <f t="shared" si="171"/>
        <v>0</v>
      </c>
      <c r="BH93" s="53">
        <f t="shared" si="172"/>
        <v>0</v>
      </c>
      <c r="BI93" s="63">
        <f t="shared" si="173"/>
        <v>0</v>
      </c>
      <c r="BS93" s="63">
        <f t="shared" si="174"/>
        <v>0</v>
      </c>
      <c r="BY93" s="66">
        <f t="shared" si="175"/>
        <v>0</v>
      </c>
      <c r="CB93" s="72">
        <f t="shared" si="176"/>
        <v>0</v>
      </c>
      <c r="CC93" s="66">
        <f t="shared" si="177"/>
        <v>0</v>
      </c>
      <c r="CM93" s="66">
        <f t="shared" si="178"/>
        <v>0</v>
      </c>
      <c r="CS93" s="66">
        <f t="shared" si="179"/>
        <v>0</v>
      </c>
      <c r="CV93" s="53">
        <f t="shared" si="180"/>
        <v>0</v>
      </c>
      <c r="CW93" s="63">
        <f t="shared" si="181"/>
        <v>0</v>
      </c>
      <c r="DG93" s="63">
        <f t="shared" si="182"/>
        <v>0</v>
      </c>
      <c r="DM93" s="66">
        <f t="shared" si="183"/>
        <v>0</v>
      </c>
      <c r="DS93" s="74">
        <f t="shared" si="184"/>
        <v>0</v>
      </c>
      <c r="DT93" s="73">
        <f t="shared" si="185"/>
        <v>0</v>
      </c>
      <c r="DU93" s="26"/>
      <c r="DX93" s="25"/>
      <c r="DY93" s="25"/>
      <c r="ED93" s="63">
        <f t="shared" si="186"/>
        <v>0</v>
      </c>
      <c r="EI93" s="66">
        <f t="shared" si="187"/>
        <v>0</v>
      </c>
      <c r="EK93" s="25"/>
      <c r="EL93" s="53">
        <f t="shared" si="188"/>
        <v>0</v>
      </c>
      <c r="EM93" s="63">
        <f t="shared" si="189"/>
        <v>0</v>
      </c>
      <c r="EW93" s="63">
        <f t="shared" si="190"/>
        <v>0</v>
      </c>
      <c r="FC93" s="66">
        <f t="shared" si="191"/>
        <v>0</v>
      </c>
      <c r="FF93" s="80">
        <f t="shared" si="192"/>
        <v>0</v>
      </c>
      <c r="FG93" s="77">
        <f t="shared" si="192"/>
        <v>0</v>
      </c>
      <c r="FH93" s="77">
        <f t="shared" si="192"/>
        <v>0</v>
      </c>
      <c r="FI93" s="77">
        <f t="shared" si="163"/>
        <v>0</v>
      </c>
      <c r="FJ93" s="27"/>
      <c r="FM93" s="25"/>
      <c r="FN93" s="25"/>
      <c r="FO93" s="25"/>
      <c r="FP93" s="25"/>
      <c r="FQ93" s="25"/>
      <c r="FR93" s="25"/>
      <c r="FS93" s="27"/>
      <c r="FV93" s="27"/>
      <c r="FX93" s="28"/>
      <c r="FY93" s="28"/>
      <c r="GB93" s="27"/>
      <c r="GC93" s="28"/>
      <c r="GD93" s="28"/>
      <c r="GE93" s="28"/>
      <c r="GF93" s="28"/>
      <c r="GG93" s="28"/>
      <c r="GH93" s="27"/>
      <c r="GI93" s="27"/>
      <c r="GJ93" s="27"/>
      <c r="GK93" s="28"/>
      <c r="GN93" s="27"/>
      <c r="GO93" s="27"/>
      <c r="GP93" s="25"/>
      <c r="GQ93" s="25"/>
      <c r="GR93" s="25"/>
      <c r="GS93" s="25"/>
      <c r="GT93" s="82">
        <f t="shared" si="193"/>
        <v>0</v>
      </c>
      <c r="GU93" s="22"/>
      <c r="GV93" s="22"/>
      <c r="GW93" s="22"/>
    </row>
    <row r="94" spans="1:205">
      <c r="A94" s="22">
        <v>78</v>
      </c>
      <c r="D94" s="24"/>
      <c r="E94" s="24"/>
      <c r="F94" s="24"/>
      <c r="G94" s="24"/>
      <c r="H94" s="24"/>
      <c r="I94" s="24"/>
      <c r="J94" s="24"/>
      <c r="K94" s="24"/>
      <c r="L94" s="24"/>
      <c r="M94" s="23"/>
      <c r="Q94" s="23"/>
      <c r="R94" s="53">
        <f t="shared" si="164"/>
        <v>0</v>
      </c>
      <c r="S94" s="63">
        <f t="shared" si="165"/>
        <v>0</v>
      </c>
      <c r="T94" s="25"/>
      <c r="U94" s="25"/>
      <c r="V94" s="25"/>
      <c r="W94" s="25"/>
      <c r="X94" s="25"/>
      <c r="Y94" s="25"/>
      <c r="Z94" s="25"/>
      <c r="AA94" s="25"/>
      <c r="AB94" s="63"/>
      <c r="AC94" s="63">
        <f t="shared" si="166"/>
        <v>0</v>
      </c>
      <c r="AD94" s="25"/>
      <c r="AE94" s="25"/>
      <c r="AF94" s="66"/>
      <c r="AG94" s="66"/>
      <c r="AH94" s="66"/>
      <c r="AI94" s="63">
        <f t="shared" si="167"/>
        <v>0</v>
      </c>
      <c r="AJ94" s="25"/>
      <c r="AK94" s="25"/>
      <c r="AL94" s="25"/>
      <c r="AM94" s="25"/>
      <c r="AN94" s="25"/>
      <c r="AO94" s="53">
        <f t="shared" si="168"/>
        <v>0</v>
      </c>
      <c r="AP94" s="63">
        <f t="shared" si="169"/>
        <v>0</v>
      </c>
      <c r="AZ94" s="63">
        <f t="shared" si="170"/>
        <v>0</v>
      </c>
      <c r="BE94" s="66">
        <f t="shared" si="171"/>
        <v>0</v>
      </c>
      <c r="BH94" s="53">
        <f t="shared" si="172"/>
        <v>0</v>
      </c>
      <c r="BI94" s="63">
        <f t="shared" si="173"/>
        <v>0</v>
      </c>
      <c r="BS94" s="63">
        <f t="shared" si="174"/>
        <v>0</v>
      </c>
      <c r="BY94" s="66">
        <f t="shared" si="175"/>
        <v>0</v>
      </c>
      <c r="CB94" s="72">
        <f t="shared" si="176"/>
        <v>0</v>
      </c>
      <c r="CC94" s="66">
        <f t="shared" si="177"/>
        <v>0</v>
      </c>
      <c r="CM94" s="66">
        <f t="shared" si="178"/>
        <v>0</v>
      </c>
      <c r="CS94" s="66">
        <f t="shared" si="179"/>
        <v>0</v>
      </c>
      <c r="CV94" s="53">
        <f t="shared" si="180"/>
        <v>0</v>
      </c>
      <c r="CW94" s="63">
        <f t="shared" si="181"/>
        <v>0</v>
      </c>
      <c r="DG94" s="63">
        <f t="shared" si="182"/>
        <v>0</v>
      </c>
      <c r="DM94" s="66">
        <f t="shared" si="183"/>
        <v>0</v>
      </c>
      <c r="DS94" s="74">
        <f t="shared" si="184"/>
        <v>0</v>
      </c>
      <c r="DT94" s="73">
        <f t="shared" si="185"/>
        <v>0</v>
      </c>
      <c r="DU94" s="26"/>
      <c r="DX94" s="25"/>
      <c r="DY94" s="25"/>
      <c r="ED94" s="63">
        <f t="shared" si="186"/>
        <v>0</v>
      </c>
      <c r="EI94" s="66">
        <f t="shared" si="187"/>
        <v>0</v>
      </c>
      <c r="EK94" s="25"/>
      <c r="EL94" s="53">
        <f t="shared" si="188"/>
        <v>0</v>
      </c>
      <c r="EM94" s="63">
        <f t="shared" si="189"/>
        <v>0</v>
      </c>
      <c r="EW94" s="63">
        <f t="shared" si="190"/>
        <v>0</v>
      </c>
      <c r="FC94" s="66">
        <f t="shared" si="191"/>
        <v>0</v>
      </c>
      <c r="FF94" s="80">
        <f t="shared" si="192"/>
        <v>0</v>
      </c>
      <c r="FG94" s="77">
        <f t="shared" si="192"/>
        <v>0</v>
      </c>
      <c r="FH94" s="77">
        <f t="shared" si="192"/>
        <v>0</v>
      </c>
      <c r="FI94" s="77">
        <f t="shared" si="163"/>
        <v>0</v>
      </c>
      <c r="FJ94" s="27"/>
      <c r="FM94" s="25"/>
      <c r="FN94" s="25"/>
      <c r="FO94" s="25"/>
      <c r="FP94" s="25"/>
      <c r="FQ94" s="25"/>
      <c r="FR94" s="25"/>
      <c r="FS94" s="27"/>
      <c r="FV94" s="27"/>
      <c r="FX94" s="28"/>
      <c r="FY94" s="28"/>
      <c r="GB94" s="27"/>
      <c r="GC94" s="28"/>
      <c r="GD94" s="28"/>
      <c r="GE94" s="28"/>
      <c r="GF94" s="28"/>
      <c r="GG94" s="28"/>
      <c r="GH94" s="27"/>
      <c r="GI94" s="27"/>
      <c r="GJ94" s="27"/>
      <c r="GK94" s="28"/>
      <c r="GN94" s="27"/>
      <c r="GO94" s="27"/>
      <c r="GP94" s="25"/>
      <c r="GQ94" s="25"/>
      <c r="GR94" s="25"/>
      <c r="GS94" s="25"/>
      <c r="GT94" s="82">
        <f t="shared" si="193"/>
        <v>0</v>
      </c>
      <c r="GU94" s="22"/>
      <c r="GV94" s="22"/>
      <c r="GW94" s="22"/>
    </row>
    <row r="95" spans="1:205">
      <c r="A95" s="22">
        <v>79</v>
      </c>
      <c r="D95" s="24"/>
      <c r="E95" s="24"/>
      <c r="F95" s="24"/>
      <c r="G95" s="24"/>
      <c r="H95" s="24"/>
      <c r="I95" s="24"/>
      <c r="J95" s="24"/>
      <c r="K95" s="24"/>
      <c r="L95" s="24"/>
      <c r="M95" s="23"/>
      <c r="Q95" s="23"/>
      <c r="R95" s="53">
        <f t="shared" si="164"/>
        <v>0</v>
      </c>
      <c r="S95" s="63">
        <f t="shared" si="165"/>
        <v>0</v>
      </c>
      <c r="T95" s="25"/>
      <c r="U95" s="25"/>
      <c r="V95" s="25"/>
      <c r="W95" s="25"/>
      <c r="X95" s="25"/>
      <c r="Y95" s="25"/>
      <c r="Z95" s="25"/>
      <c r="AA95" s="25"/>
      <c r="AB95" s="63"/>
      <c r="AC95" s="63">
        <f t="shared" si="166"/>
        <v>0</v>
      </c>
      <c r="AD95" s="25"/>
      <c r="AE95" s="25"/>
      <c r="AF95" s="66"/>
      <c r="AG95" s="66"/>
      <c r="AH95" s="66"/>
      <c r="AI95" s="63">
        <f t="shared" si="167"/>
        <v>0</v>
      </c>
      <c r="AJ95" s="25"/>
      <c r="AK95" s="25"/>
      <c r="AL95" s="25"/>
      <c r="AM95" s="25"/>
      <c r="AN95" s="25"/>
      <c r="AO95" s="53">
        <f t="shared" si="168"/>
        <v>0</v>
      </c>
      <c r="AP95" s="63">
        <f t="shared" si="169"/>
        <v>0</v>
      </c>
      <c r="AZ95" s="63">
        <f t="shared" si="170"/>
        <v>0</v>
      </c>
      <c r="BE95" s="66">
        <f t="shared" si="171"/>
        <v>0</v>
      </c>
      <c r="BH95" s="53">
        <f t="shared" si="172"/>
        <v>0</v>
      </c>
      <c r="BI95" s="63">
        <f t="shared" si="173"/>
        <v>0</v>
      </c>
      <c r="BS95" s="63">
        <f t="shared" si="174"/>
        <v>0</v>
      </c>
      <c r="BY95" s="66">
        <f t="shared" si="175"/>
        <v>0</v>
      </c>
      <c r="CB95" s="72">
        <f t="shared" si="176"/>
        <v>0</v>
      </c>
      <c r="CC95" s="66">
        <f t="shared" si="177"/>
        <v>0</v>
      </c>
      <c r="CM95" s="66">
        <f t="shared" si="178"/>
        <v>0</v>
      </c>
      <c r="CS95" s="66">
        <f t="shared" si="179"/>
        <v>0</v>
      </c>
      <c r="CV95" s="53">
        <f t="shared" si="180"/>
        <v>0</v>
      </c>
      <c r="CW95" s="63">
        <f t="shared" si="181"/>
        <v>0</v>
      </c>
      <c r="DG95" s="63">
        <f t="shared" si="182"/>
        <v>0</v>
      </c>
      <c r="DM95" s="66">
        <f t="shared" si="183"/>
        <v>0</v>
      </c>
      <c r="DS95" s="74">
        <f t="shared" si="184"/>
        <v>0</v>
      </c>
      <c r="DT95" s="73">
        <f t="shared" si="185"/>
        <v>0</v>
      </c>
      <c r="DU95" s="26"/>
      <c r="DX95" s="25"/>
      <c r="DY95" s="25"/>
      <c r="ED95" s="63">
        <f t="shared" si="186"/>
        <v>0</v>
      </c>
      <c r="EI95" s="66">
        <f t="shared" si="187"/>
        <v>0</v>
      </c>
      <c r="EK95" s="25"/>
      <c r="EL95" s="53">
        <f t="shared" si="188"/>
        <v>0</v>
      </c>
      <c r="EM95" s="63">
        <f t="shared" si="189"/>
        <v>0</v>
      </c>
      <c r="EW95" s="63">
        <f t="shared" si="190"/>
        <v>0</v>
      </c>
      <c r="FC95" s="66">
        <f t="shared" si="191"/>
        <v>0</v>
      </c>
      <c r="FF95" s="80">
        <f t="shared" si="192"/>
        <v>0</v>
      </c>
      <c r="FG95" s="77">
        <f t="shared" si="192"/>
        <v>0</v>
      </c>
      <c r="FH95" s="77">
        <f t="shared" si="192"/>
        <v>0</v>
      </c>
      <c r="FI95" s="77">
        <f t="shared" si="163"/>
        <v>0</v>
      </c>
      <c r="FJ95" s="27"/>
      <c r="FM95" s="25"/>
      <c r="FN95" s="25"/>
      <c r="FO95" s="25"/>
      <c r="FP95" s="25"/>
      <c r="FQ95" s="25"/>
      <c r="FR95" s="25"/>
      <c r="FS95" s="27"/>
      <c r="FV95" s="27"/>
      <c r="FX95" s="28"/>
      <c r="FY95" s="28"/>
      <c r="GB95" s="27"/>
      <c r="GC95" s="28"/>
      <c r="GD95" s="28"/>
      <c r="GE95" s="28"/>
      <c r="GF95" s="28"/>
      <c r="GG95" s="28"/>
      <c r="GH95" s="27"/>
      <c r="GI95" s="27"/>
      <c r="GJ95" s="27"/>
      <c r="GK95" s="28"/>
      <c r="GN95" s="27"/>
      <c r="GO95" s="27"/>
      <c r="GP95" s="25"/>
      <c r="GQ95" s="25"/>
      <c r="GR95" s="25"/>
      <c r="GS95" s="25"/>
      <c r="GT95" s="82">
        <f t="shared" si="193"/>
        <v>0</v>
      </c>
      <c r="GU95" s="22"/>
      <c r="GV95" s="22"/>
      <c r="GW95" s="22"/>
    </row>
    <row r="96" spans="1:205">
      <c r="A96" s="22">
        <v>80</v>
      </c>
      <c r="D96" s="24"/>
      <c r="E96" s="24"/>
      <c r="F96" s="24"/>
      <c r="G96" s="24"/>
      <c r="H96" s="24"/>
      <c r="I96" s="24"/>
      <c r="J96" s="24"/>
      <c r="K96" s="24"/>
      <c r="L96" s="24"/>
      <c r="M96" s="23"/>
      <c r="Q96" s="23"/>
      <c r="R96" s="53">
        <f t="shared" si="164"/>
        <v>0</v>
      </c>
      <c r="S96" s="63">
        <f t="shared" si="165"/>
        <v>0</v>
      </c>
      <c r="T96" s="25"/>
      <c r="U96" s="25"/>
      <c r="V96" s="25"/>
      <c r="W96" s="25"/>
      <c r="X96" s="25"/>
      <c r="Y96" s="25"/>
      <c r="Z96" s="25"/>
      <c r="AA96" s="25"/>
      <c r="AB96" s="63"/>
      <c r="AC96" s="63">
        <f t="shared" si="166"/>
        <v>0</v>
      </c>
      <c r="AD96" s="25"/>
      <c r="AE96" s="25"/>
      <c r="AF96" s="66"/>
      <c r="AG96" s="66"/>
      <c r="AH96" s="66"/>
      <c r="AI96" s="63">
        <f t="shared" si="167"/>
        <v>0</v>
      </c>
      <c r="AJ96" s="25"/>
      <c r="AK96" s="25"/>
      <c r="AL96" s="25"/>
      <c r="AM96" s="25"/>
      <c r="AN96" s="25"/>
      <c r="AO96" s="53">
        <f t="shared" si="168"/>
        <v>0</v>
      </c>
      <c r="AP96" s="63">
        <f t="shared" si="169"/>
        <v>0</v>
      </c>
      <c r="AZ96" s="63">
        <f t="shared" si="170"/>
        <v>0</v>
      </c>
      <c r="BE96" s="66">
        <f t="shared" si="171"/>
        <v>0</v>
      </c>
      <c r="BH96" s="53">
        <f t="shared" si="172"/>
        <v>0</v>
      </c>
      <c r="BI96" s="63">
        <f t="shared" si="173"/>
        <v>0</v>
      </c>
      <c r="BS96" s="63">
        <f t="shared" si="174"/>
        <v>0</v>
      </c>
      <c r="BY96" s="66">
        <f t="shared" si="175"/>
        <v>0</v>
      </c>
      <c r="CB96" s="72">
        <f t="shared" si="176"/>
        <v>0</v>
      </c>
      <c r="CC96" s="66">
        <f t="shared" si="177"/>
        <v>0</v>
      </c>
      <c r="CM96" s="66">
        <f t="shared" si="178"/>
        <v>0</v>
      </c>
      <c r="CS96" s="66">
        <f t="shared" si="179"/>
        <v>0</v>
      </c>
      <c r="CV96" s="53">
        <f t="shared" si="180"/>
        <v>0</v>
      </c>
      <c r="CW96" s="63">
        <f t="shared" si="181"/>
        <v>0</v>
      </c>
      <c r="DG96" s="63">
        <f t="shared" si="182"/>
        <v>0</v>
      </c>
      <c r="DM96" s="66">
        <f t="shared" si="183"/>
        <v>0</v>
      </c>
      <c r="DS96" s="74">
        <f t="shared" si="184"/>
        <v>0</v>
      </c>
      <c r="DT96" s="73">
        <f t="shared" si="185"/>
        <v>0</v>
      </c>
      <c r="DU96" s="26"/>
      <c r="DX96" s="25"/>
      <c r="DY96" s="25"/>
      <c r="ED96" s="63">
        <f t="shared" si="186"/>
        <v>0</v>
      </c>
      <c r="EI96" s="66">
        <f t="shared" si="187"/>
        <v>0</v>
      </c>
      <c r="EK96" s="25"/>
      <c r="EL96" s="53">
        <f t="shared" si="188"/>
        <v>0</v>
      </c>
      <c r="EM96" s="63">
        <f t="shared" si="189"/>
        <v>0</v>
      </c>
      <c r="EW96" s="63">
        <f t="shared" si="190"/>
        <v>0</v>
      </c>
      <c r="FC96" s="66">
        <f t="shared" si="191"/>
        <v>0</v>
      </c>
      <c r="FF96" s="80">
        <f t="shared" si="192"/>
        <v>0</v>
      </c>
      <c r="FG96" s="77">
        <f t="shared" si="192"/>
        <v>0</v>
      </c>
      <c r="FH96" s="77">
        <f t="shared" si="192"/>
        <v>0</v>
      </c>
      <c r="FI96" s="77">
        <f t="shared" si="163"/>
        <v>0</v>
      </c>
      <c r="FJ96" s="27"/>
      <c r="FM96" s="25"/>
      <c r="FN96" s="25"/>
      <c r="FO96" s="25"/>
      <c r="FP96" s="25"/>
      <c r="FQ96" s="25"/>
      <c r="FR96" s="25"/>
      <c r="FS96" s="27"/>
      <c r="FV96" s="27"/>
      <c r="FX96" s="28"/>
      <c r="FY96" s="28"/>
      <c r="GB96" s="27"/>
      <c r="GC96" s="28"/>
      <c r="GD96" s="28"/>
      <c r="GE96" s="28"/>
      <c r="GF96" s="28"/>
      <c r="GG96" s="28"/>
      <c r="GH96" s="27"/>
      <c r="GI96" s="27"/>
      <c r="GJ96" s="27"/>
      <c r="GK96" s="28"/>
      <c r="GN96" s="27"/>
      <c r="GO96" s="27"/>
      <c r="GP96" s="25"/>
      <c r="GQ96" s="25"/>
      <c r="GR96" s="25"/>
      <c r="GS96" s="25"/>
      <c r="GT96" s="82">
        <f t="shared" si="193"/>
        <v>0</v>
      </c>
      <c r="GU96" s="22"/>
      <c r="GV96" s="22"/>
      <c r="GW96" s="22"/>
    </row>
    <row r="97" spans="1:205">
      <c r="M97" s="23"/>
      <c r="N97" s="23"/>
      <c r="O97" s="23"/>
      <c r="P97" s="23"/>
      <c r="Q97" s="23"/>
      <c r="R97" s="54"/>
      <c r="S97" s="64"/>
      <c r="T97" s="30"/>
      <c r="U97" s="31"/>
      <c r="V97" s="30"/>
      <c r="W97" s="31"/>
      <c r="X97" s="30"/>
      <c r="Y97" s="31"/>
      <c r="Z97" s="31"/>
      <c r="AA97" s="31"/>
      <c r="AB97" s="64"/>
      <c r="AC97" s="64"/>
      <c r="AD97" s="31"/>
      <c r="AE97" s="31"/>
      <c r="AF97" s="64"/>
      <c r="AG97" s="64"/>
      <c r="AH97" s="64"/>
      <c r="AI97" s="64"/>
      <c r="AJ97" s="31"/>
      <c r="AK97" s="31"/>
      <c r="AL97" s="31"/>
      <c r="AM97" s="31"/>
      <c r="AN97" s="31"/>
      <c r="AO97" s="54"/>
      <c r="AP97" s="68"/>
      <c r="AQ97" s="32"/>
      <c r="AR97" s="22"/>
      <c r="AS97" s="22"/>
      <c r="AT97" s="22"/>
      <c r="AU97" s="22"/>
      <c r="AV97" s="22"/>
      <c r="AW97" s="22"/>
      <c r="AX97" s="22"/>
      <c r="AY97" s="69"/>
      <c r="AZ97" s="69"/>
      <c r="BA97" s="22"/>
      <c r="BB97" s="22"/>
      <c r="BC97" s="69"/>
      <c r="BD97" s="69"/>
      <c r="BH97" s="71"/>
      <c r="BI97" s="69"/>
      <c r="BJ97" s="22"/>
      <c r="BK97" s="22"/>
      <c r="BL97" s="22"/>
      <c r="BM97" s="22"/>
      <c r="BN97" s="22"/>
      <c r="BO97" s="22"/>
      <c r="BP97" s="22"/>
      <c r="BQ97" s="22"/>
      <c r="BR97" s="69"/>
      <c r="BS97" s="69"/>
      <c r="BT97" s="22"/>
      <c r="BU97" s="22"/>
      <c r="BV97" s="69"/>
      <c r="BW97" s="69"/>
      <c r="BX97" s="69"/>
      <c r="CV97" s="71"/>
      <c r="CW97" s="69"/>
      <c r="CX97" s="22"/>
      <c r="CY97" s="22"/>
      <c r="CZ97" s="22"/>
      <c r="DA97" s="22"/>
      <c r="DB97" s="22"/>
      <c r="DC97" s="22"/>
      <c r="DD97" s="22"/>
      <c r="DE97" s="22"/>
      <c r="DF97" s="69"/>
      <c r="DG97" s="69"/>
      <c r="DH97" s="22"/>
      <c r="DI97" s="22"/>
      <c r="DJ97" s="69"/>
      <c r="DK97" s="69"/>
      <c r="DL97" s="69"/>
      <c r="DP97" s="22"/>
      <c r="DQ97" s="22"/>
      <c r="DR97" s="22"/>
      <c r="DS97" s="71"/>
      <c r="DT97" s="69"/>
      <c r="DU97" s="22"/>
      <c r="DV97" s="22"/>
      <c r="DW97" s="22"/>
      <c r="DX97" s="33"/>
      <c r="DY97" s="34"/>
      <c r="DZ97" s="22"/>
      <c r="EA97" s="22"/>
      <c r="EB97" s="22"/>
      <c r="EC97" s="69"/>
      <c r="ED97" s="69"/>
      <c r="EE97" s="22"/>
      <c r="EF97" s="22"/>
      <c r="EG97" s="69"/>
      <c r="EH97" s="69"/>
      <c r="EI97" s="69"/>
      <c r="EJ97" s="22"/>
      <c r="EK97" s="25"/>
      <c r="EL97" s="71"/>
      <c r="EM97" s="69"/>
      <c r="EN97" s="22"/>
      <c r="EO97" s="22"/>
      <c r="EP97" s="22"/>
      <c r="EQ97" s="22"/>
      <c r="ER97" s="22"/>
      <c r="ES97" s="34"/>
      <c r="ET97" s="34"/>
      <c r="EU97" s="34"/>
      <c r="EV97" s="76"/>
      <c r="EW97" s="76"/>
      <c r="EX97" s="34"/>
      <c r="EY97" s="34"/>
      <c r="EZ97" s="76"/>
      <c r="FF97" s="81"/>
      <c r="FG97" s="78"/>
      <c r="FH97" s="78"/>
      <c r="FI97" s="69"/>
      <c r="FJ97" s="28"/>
      <c r="FM97" s="25"/>
      <c r="FN97" s="25"/>
      <c r="FO97" s="25"/>
      <c r="FP97" s="25"/>
      <c r="FQ97" s="25"/>
      <c r="FR97" s="25"/>
      <c r="GT97" s="71"/>
      <c r="GU97" s="22"/>
      <c r="GV97" s="22"/>
      <c r="GW97" s="22"/>
    </row>
    <row r="98" spans="1:205">
      <c r="M98" s="23"/>
      <c r="N98" s="23"/>
      <c r="O98" s="23"/>
      <c r="P98" s="23"/>
      <c r="Q98" s="23"/>
      <c r="R98" s="54"/>
      <c r="S98" s="64"/>
      <c r="T98" s="30"/>
      <c r="U98" s="31"/>
      <c r="V98" s="30"/>
      <c r="W98" s="31"/>
      <c r="X98" s="30"/>
      <c r="Y98" s="31"/>
      <c r="Z98" s="31"/>
      <c r="AA98" s="31"/>
      <c r="AB98" s="64"/>
      <c r="AC98" s="64"/>
      <c r="AD98" s="31"/>
      <c r="AE98" s="31"/>
      <c r="AF98" s="64"/>
      <c r="AG98" s="64"/>
      <c r="AH98" s="64"/>
      <c r="AI98" s="64"/>
      <c r="AJ98" s="31"/>
      <c r="AK98" s="31"/>
      <c r="AL98" s="31"/>
      <c r="AM98" s="31"/>
      <c r="AN98" s="31"/>
      <c r="AO98" s="54"/>
      <c r="AP98" s="68"/>
      <c r="AQ98" s="32"/>
      <c r="AR98" s="22"/>
      <c r="AS98" s="22"/>
      <c r="AT98" s="22"/>
      <c r="AU98" s="22"/>
      <c r="AV98" s="22"/>
      <c r="AW98" s="22"/>
      <c r="AX98" s="22"/>
      <c r="AY98" s="69"/>
      <c r="AZ98" s="69"/>
      <c r="BA98" s="22"/>
      <c r="BB98" s="22"/>
      <c r="BC98" s="69"/>
      <c r="BD98" s="69"/>
      <c r="BH98" s="71"/>
      <c r="BI98" s="69"/>
      <c r="BJ98" s="22"/>
      <c r="BK98" s="22"/>
      <c r="BL98" s="22"/>
      <c r="BM98" s="22"/>
      <c r="BN98" s="22"/>
      <c r="BO98" s="22"/>
      <c r="BP98" s="22"/>
      <c r="BQ98" s="22"/>
      <c r="BR98" s="69"/>
      <c r="BS98" s="69"/>
      <c r="BT98" s="22"/>
      <c r="BU98" s="22"/>
      <c r="BV98" s="69"/>
      <c r="BW98" s="69"/>
      <c r="BX98" s="69"/>
      <c r="CV98" s="71"/>
      <c r="CW98" s="69"/>
      <c r="CX98" s="22"/>
      <c r="CY98" s="22"/>
      <c r="CZ98" s="22"/>
      <c r="DA98" s="22"/>
      <c r="DB98" s="22"/>
      <c r="DC98" s="22"/>
      <c r="DD98" s="22"/>
      <c r="DE98" s="22"/>
      <c r="DF98" s="69"/>
      <c r="DG98" s="69"/>
      <c r="DH98" s="22"/>
      <c r="DI98" s="22"/>
      <c r="DJ98" s="69"/>
      <c r="DK98" s="69"/>
      <c r="DL98" s="69"/>
      <c r="DP98" s="22"/>
      <c r="DQ98" s="22"/>
      <c r="DR98" s="22"/>
      <c r="DS98" s="71"/>
      <c r="DT98" s="69"/>
      <c r="DU98" s="22"/>
      <c r="DV98" s="22"/>
      <c r="DW98" s="22"/>
      <c r="DX98" s="33"/>
      <c r="DY98" s="34"/>
      <c r="DZ98" s="22"/>
      <c r="EA98" s="22"/>
      <c r="EB98" s="22"/>
      <c r="EC98" s="69"/>
      <c r="ED98" s="69"/>
      <c r="EE98" s="22"/>
      <c r="EF98" s="22"/>
      <c r="EG98" s="69"/>
      <c r="EH98" s="69"/>
      <c r="EI98" s="69"/>
      <c r="EJ98" s="22"/>
      <c r="EK98" s="25"/>
      <c r="EL98" s="71"/>
      <c r="EM98" s="69"/>
      <c r="EN98" s="22"/>
      <c r="EO98" s="22"/>
      <c r="EP98" s="22"/>
      <c r="EQ98" s="22"/>
      <c r="ER98" s="22"/>
      <c r="ES98" s="34"/>
      <c r="ET98" s="34"/>
      <c r="EU98" s="34"/>
      <c r="EV98" s="76"/>
      <c r="EW98" s="76"/>
      <c r="EX98" s="34"/>
      <c r="EY98" s="34"/>
      <c r="EZ98" s="76"/>
      <c r="FF98" s="81"/>
      <c r="FG98" s="78"/>
      <c r="FH98" s="78"/>
      <c r="FI98" s="69"/>
      <c r="FJ98" s="28"/>
      <c r="FM98" s="25"/>
      <c r="FN98" s="25"/>
      <c r="FO98" s="25"/>
      <c r="FP98" s="25"/>
      <c r="FQ98" s="25"/>
      <c r="FR98" s="25"/>
      <c r="GT98" s="71"/>
      <c r="GU98" s="22"/>
      <c r="GV98" s="22"/>
      <c r="GW98" s="22"/>
    </row>
    <row r="99" spans="1:205">
      <c r="M99" s="23"/>
      <c r="N99" s="23"/>
      <c r="O99" s="23"/>
      <c r="P99" s="23"/>
      <c r="Q99" s="23"/>
      <c r="R99" s="54"/>
      <c r="S99" s="64"/>
      <c r="T99" s="30"/>
      <c r="U99" s="31"/>
      <c r="V99" s="30"/>
      <c r="W99" s="31"/>
      <c r="X99" s="30"/>
      <c r="Y99" s="31"/>
      <c r="Z99" s="31"/>
      <c r="AA99" s="31"/>
      <c r="AB99" s="64"/>
      <c r="AC99" s="64"/>
      <c r="AD99" s="31"/>
      <c r="AE99" s="31"/>
      <c r="AF99" s="64"/>
      <c r="AG99" s="64"/>
      <c r="AH99" s="64"/>
      <c r="AI99" s="64"/>
      <c r="AJ99" s="31"/>
      <c r="AK99" s="31"/>
      <c r="AL99" s="31"/>
      <c r="AM99" s="31"/>
      <c r="AN99" s="31"/>
      <c r="AO99" s="54"/>
      <c r="AP99" s="68"/>
      <c r="AQ99" s="32"/>
      <c r="AR99" s="22"/>
      <c r="AS99" s="22"/>
      <c r="AT99" s="22"/>
      <c r="AU99" s="22"/>
      <c r="AV99" s="22"/>
      <c r="AW99" s="22"/>
      <c r="AX99" s="22"/>
      <c r="AY99" s="69"/>
      <c r="AZ99" s="69"/>
      <c r="BA99" s="22"/>
      <c r="BB99" s="22"/>
      <c r="BC99" s="69"/>
      <c r="BD99" s="69"/>
      <c r="BH99" s="71"/>
      <c r="BI99" s="69"/>
      <c r="BJ99" s="22"/>
      <c r="BK99" s="22"/>
      <c r="BL99" s="22"/>
      <c r="BM99" s="22"/>
      <c r="BN99" s="22"/>
      <c r="BO99" s="22"/>
      <c r="BP99" s="22"/>
      <c r="BQ99" s="22"/>
      <c r="BR99" s="69"/>
      <c r="BS99" s="69"/>
      <c r="BT99" s="22"/>
      <c r="BU99" s="22"/>
      <c r="BV99" s="69"/>
      <c r="BW99" s="69"/>
      <c r="BX99" s="69"/>
      <c r="CV99" s="71"/>
      <c r="CW99" s="69"/>
      <c r="CX99" s="22"/>
      <c r="CY99" s="22"/>
      <c r="CZ99" s="22"/>
      <c r="DA99" s="22"/>
      <c r="DB99" s="22"/>
      <c r="DC99" s="22"/>
      <c r="DD99" s="22"/>
      <c r="DE99" s="22"/>
      <c r="DF99" s="69"/>
      <c r="DG99" s="69"/>
      <c r="DH99" s="22"/>
      <c r="DI99" s="22"/>
      <c r="DJ99" s="69"/>
      <c r="DK99" s="69"/>
      <c r="DL99" s="69"/>
      <c r="DP99" s="22"/>
      <c r="DQ99" s="22"/>
      <c r="DR99" s="22"/>
      <c r="DS99" s="71"/>
      <c r="DT99" s="69"/>
      <c r="DU99" s="22"/>
      <c r="DV99" s="22"/>
      <c r="DW99" s="22"/>
      <c r="DX99" s="33"/>
      <c r="DY99" s="34"/>
      <c r="DZ99" s="22"/>
      <c r="EA99" s="22"/>
      <c r="EB99" s="22"/>
      <c r="EC99" s="69"/>
      <c r="ED99" s="69"/>
      <c r="EE99" s="22"/>
      <c r="EF99" s="22"/>
      <c r="EG99" s="69"/>
      <c r="EH99" s="69"/>
      <c r="EI99" s="69"/>
      <c r="EJ99" s="22"/>
      <c r="EK99" s="25"/>
      <c r="EL99" s="71"/>
      <c r="EM99" s="69"/>
      <c r="EN99" s="22"/>
      <c r="EO99" s="22"/>
      <c r="EP99" s="22"/>
      <c r="EQ99" s="22"/>
      <c r="ER99" s="22"/>
      <c r="ES99" s="34"/>
      <c r="ET99" s="34"/>
      <c r="EU99" s="34"/>
      <c r="EV99" s="76"/>
      <c r="EW99" s="76"/>
      <c r="EX99" s="34"/>
      <c r="EY99" s="34"/>
      <c r="EZ99" s="76"/>
      <c r="FF99" s="81"/>
      <c r="FG99" s="78"/>
      <c r="FH99" s="78"/>
      <c r="FI99" s="69"/>
      <c r="FJ99" s="28"/>
      <c r="FM99" s="25"/>
      <c r="FN99" s="25"/>
      <c r="FO99" s="25"/>
      <c r="FP99" s="25"/>
      <c r="FQ99" s="25"/>
      <c r="FR99" s="25"/>
      <c r="GT99" s="71"/>
      <c r="GU99" s="22"/>
      <c r="GV99" s="22"/>
      <c r="GW99" s="22"/>
    </row>
    <row r="100" spans="1:205">
      <c r="A100" s="36"/>
      <c r="B100" s="37" t="s">
        <v>75</v>
      </c>
      <c r="M100" s="23"/>
      <c r="N100" s="23"/>
      <c r="O100" s="23"/>
      <c r="P100" s="23"/>
      <c r="Q100" s="23"/>
      <c r="R100" s="54"/>
      <c r="S100" s="64"/>
      <c r="T100" s="30"/>
      <c r="U100" s="31"/>
      <c r="V100" s="30"/>
      <c r="W100" s="31"/>
      <c r="X100" s="30"/>
      <c r="Y100" s="31"/>
      <c r="Z100" s="31"/>
      <c r="AA100" s="31"/>
      <c r="AB100" s="64"/>
      <c r="AC100" s="64"/>
      <c r="AD100" s="31"/>
      <c r="AE100" s="31"/>
      <c r="AF100" s="64"/>
      <c r="AG100" s="64"/>
      <c r="AH100" s="64"/>
      <c r="AI100" s="64"/>
      <c r="AJ100" s="31"/>
      <c r="AK100" s="31"/>
      <c r="AL100" s="31"/>
      <c r="AM100" s="31"/>
      <c r="AN100" s="31"/>
      <c r="AO100" s="54"/>
      <c r="AP100" s="68"/>
      <c r="AQ100" s="32"/>
      <c r="AR100" s="22"/>
      <c r="AS100" s="22"/>
      <c r="AT100" s="22"/>
      <c r="AU100" s="22"/>
      <c r="AV100" s="22"/>
      <c r="AW100" s="22"/>
      <c r="AX100" s="22"/>
      <c r="AY100" s="69"/>
      <c r="AZ100" s="69"/>
      <c r="BA100" s="22"/>
      <c r="BB100" s="22"/>
      <c r="BC100" s="69"/>
      <c r="BD100" s="69"/>
      <c r="BH100" s="71"/>
      <c r="BI100" s="69"/>
      <c r="BJ100" s="22"/>
      <c r="BK100" s="22"/>
      <c r="BL100" s="22"/>
      <c r="BM100" s="22"/>
      <c r="BN100" s="22"/>
      <c r="BO100" s="22"/>
      <c r="BP100" s="22"/>
      <c r="BQ100" s="22"/>
      <c r="BR100" s="69"/>
      <c r="BS100" s="69"/>
      <c r="BT100" s="22"/>
      <c r="BU100" s="22"/>
      <c r="BV100" s="69"/>
      <c r="BW100" s="69"/>
      <c r="BX100" s="69"/>
      <c r="CV100" s="71"/>
      <c r="CW100" s="69"/>
      <c r="CX100" s="22"/>
      <c r="CY100" s="22"/>
      <c r="CZ100" s="22"/>
      <c r="DA100" s="22"/>
      <c r="DB100" s="22"/>
      <c r="DC100" s="22"/>
      <c r="DD100" s="22"/>
      <c r="DE100" s="22"/>
      <c r="DF100" s="69"/>
      <c r="DG100" s="69"/>
      <c r="DH100" s="22"/>
      <c r="DI100" s="22"/>
      <c r="DJ100" s="69"/>
      <c r="DK100" s="69"/>
      <c r="DL100" s="69"/>
      <c r="DP100" s="22"/>
      <c r="DQ100" s="22"/>
      <c r="DR100" s="22"/>
      <c r="DS100" s="71"/>
      <c r="DT100" s="69"/>
      <c r="DU100" s="22"/>
      <c r="DV100" s="22"/>
      <c r="DW100" s="22"/>
      <c r="DX100" s="33"/>
      <c r="DY100" s="34"/>
      <c r="DZ100" s="22"/>
      <c r="EA100" s="22"/>
      <c r="EB100" s="22"/>
      <c r="EC100" s="69"/>
      <c r="ED100" s="69"/>
      <c r="EE100" s="22"/>
      <c r="EF100" s="22"/>
      <c r="EG100" s="69"/>
      <c r="EH100" s="69"/>
      <c r="EI100" s="69"/>
      <c r="EJ100" s="22"/>
      <c r="EK100" s="25"/>
      <c r="EL100" s="71"/>
      <c r="EM100" s="69"/>
      <c r="EN100" s="22"/>
      <c r="EO100" s="22"/>
      <c r="EP100" s="22"/>
      <c r="EQ100" s="22"/>
      <c r="ER100" s="22"/>
      <c r="ES100" s="34"/>
      <c r="ET100" s="34"/>
      <c r="EU100" s="34"/>
      <c r="EV100" s="76"/>
      <c r="EW100" s="76"/>
      <c r="EX100" s="34"/>
      <c r="EY100" s="34"/>
      <c r="EZ100" s="76"/>
      <c r="FF100" s="81"/>
      <c r="FG100" s="78"/>
      <c r="FH100" s="78"/>
      <c r="FI100" s="69"/>
      <c r="FJ100" s="28"/>
      <c r="FM100" s="25"/>
      <c r="FN100" s="25"/>
      <c r="FO100" s="25"/>
      <c r="FP100" s="25"/>
      <c r="FQ100" s="25"/>
      <c r="FR100" s="25"/>
      <c r="GT100" s="71"/>
      <c r="GU100" s="22"/>
      <c r="GV100" s="22"/>
      <c r="GW100" s="22"/>
    </row>
    <row r="101" spans="1:205">
      <c r="B101" s="38" t="s">
        <v>76</v>
      </c>
      <c r="C101" s="25" t="s">
        <v>77</v>
      </c>
      <c r="M101" s="23"/>
      <c r="O101" s="23"/>
      <c r="P101" s="23"/>
      <c r="Q101" s="23"/>
      <c r="R101" s="54"/>
      <c r="S101" s="64"/>
      <c r="T101" s="30"/>
      <c r="U101" s="31"/>
      <c r="V101" s="30"/>
      <c r="W101" s="31"/>
      <c r="X101" s="30"/>
      <c r="Y101" s="31"/>
      <c r="Z101" s="31"/>
      <c r="AA101" s="31"/>
      <c r="AB101" s="64"/>
      <c r="AC101" s="64"/>
      <c r="AD101" s="31"/>
      <c r="AE101" s="31"/>
      <c r="AF101" s="64"/>
      <c r="AG101" s="64"/>
      <c r="AH101" s="64"/>
      <c r="AI101" s="64"/>
      <c r="AJ101" s="31"/>
      <c r="AK101" s="31"/>
      <c r="AL101" s="31"/>
      <c r="AM101" s="31"/>
      <c r="AN101" s="31"/>
      <c r="AO101" s="54"/>
      <c r="AP101" s="68"/>
      <c r="AQ101" s="32"/>
      <c r="AR101" s="22"/>
      <c r="AS101" s="22"/>
      <c r="AT101" s="22"/>
      <c r="AU101" s="22"/>
      <c r="AV101" s="22"/>
      <c r="AW101" s="22"/>
      <c r="AX101" s="22"/>
      <c r="AY101" s="69"/>
      <c r="AZ101" s="69"/>
      <c r="BA101" s="22"/>
      <c r="BB101" s="22"/>
      <c r="BC101" s="69"/>
      <c r="BD101" s="69"/>
      <c r="BH101" s="71"/>
      <c r="BI101" s="69"/>
      <c r="BJ101" s="22"/>
      <c r="BK101" s="22"/>
      <c r="BL101" s="22"/>
      <c r="BM101" s="22"/>
      <c r="BN101" s="22"/>
      <c r="BO101" s="22"/>
      <c r="BP101" s="22"/>
      <c r="BQ101" s="22"/>
      <c r="BR101" s="69"/>
      <c r="BS101" s="69"/>
      <c r="BT101" s="22"/>
      <c r="BU101" s="22"/>
      <c r="BV101" s="69"/>
      <c r="BW101" s="69"/>
      <c r="BX101" s="69"/>
      <c r="CV101" s="71"/>
      <c r="CW101" s="69"/>
      <c r="CX101" s="22"/>
      <c r="CY101" s="22"/>
      <c r="CZ101" s="22"/>
      <c r="DA101" s="22"/>
      <c r="DB101" s="22"/>
      <c r="DC101" s="22"/>
      <c r="DD101" s="22"/>
      <c r="DE101" s="22"/>
      <c r="DF101" s="69"/>
      <c r="DG101" s="69"/>
      <c r="DH101" s="22"/>
      <c r="DI101" s="22"/>
      <c r="DJ101" s="69"/>
      <c r="DK101" s="69"/>
      <c r="DL101" s="69"/>
      <c r="DP101" s="22"/>
      <c r="DQ101" s="22"/>
      <c r="DR101" s="22"/>
      <c r="DS101" s="71"/>
      <c r="DT101" s="69"/>
      <c r="DU101" s="22"/>
      <c r="DV101" s="22"/>
      <c r="DW101" s="22"/>
      <c r="DX101" s="33"/>
      <c r="DY101" s="34"/>
      <c r="DZ101" s="22"/>
      <c r="EA101" s="22"/>
      <c r="EB101" s="22"/>
      <c r="EC101" s="69"/>
      <c r="ED101" s="69"/>
      <c r="EE101" s="22"/>
      <c r="EF101" s="22"/>
      <c r="EG101" s="69"/>
      <c r="EH101" s="69"/>
      <c r="EI101" s="69"/>
      <c r="EJ101" s="22"/>
      <c r="EK101" s="25"/>
      <c r="EL101" s="71"/>
      <c r="EM101" s="69"/>
      <c r="EN101" s="22"/>
      <c r="EO101" s="22"/>
      <c r="EP101" s="22"/>
      <c r="EQ101" s="22"/>
      <c r="ER101" s="22"/>
      <c r="ES101" s="34"/>
      <c r="ET101" s="34"/>
      <c r="EU101" s="34"/>
      <c r="EV101" s="76"/>
      <c r="EW101" s="76"/>
      <c r="EX101" s="34"/>
      <c r="EY101" s="34"/>
      <c r="EZ101" s="76"/>
      <c r="FF101" s="81"/>
      <c r="FG101" s="78"/>
      <c r="FH101" s="78"/>
      <c r="FI101" s="69"/>
      <c r="FJ101" s="28"/>
      <c r="FM101" s="25"/>
      <c r="FN101" s="25"/>
      <c r="FO101" s="25"/>
      <c r="FP101" s="25"/>
      <c r="FQ101" s="25"/>
      <c r="FR101" s="25"/>
      <c r="GT101" s="71"/>
      <c r="GU101" s="22"/>
      <c r="GV101" s="22"/>
      <c r="GW101" s="22"/>
    </row>
    <row r="102" spans="1:205">
      <c r="B102" s="38" t="s">
        <v>78</v>
      </c>
      <c r="C102" s="25" t="s">
        <v>79</v>
      </c>
      <c r="M102" s="23"/>
      <c r="O102" s="23"/>
      <c r="P102" s="23"/>
      <c r="Q102" s="23"/>
      <c r="R102" s="54"/>
      <c r="S102" s="64"/>
      <c r="T102" s="30"/>
      <c r="U102" s="31"/>
      <c r="V102" s="30"/>
      <c r="W102" s="31"/>
      <c r="X102" s="30"/>
      <c r="Y102" s="31"/>
      <c r="Z102" s="31"/>
      <c r="AA102" s="31"/>
      <c r="AB102" s="64"/>
      <c r="AC102" s="64"/>
      <c r="AD102" s="31"/>
      <c r="AE102" s="31"/>
      <c r="AF102" s="64"/>
      <c r="AG102" s="64"/>
      <c r="AH102" s="64"/>
      <c r="AI102" s="64"/>
      <c r="AJ102" s="31"/>
      <c r="AK102" s="31"/>
      <c r="AL102" s="31"/>
      <c r="AM102" s="31"/>
      <c r="AN102" s="31"/>
      <c r="AO102" s="54"/>
      <c r="AP102" s="68"/>
      <c r="AQ102" s="32"/>
      <c r="AR102" s="22"/>
      <c r="AS102" s="22"/>
      <c r="AT102" s="22"/>
      <c r="AU102" s="22"/>
      <c r="AV102" s="22"/>
      <c r="AW102" s="22"/>
      <c r="AX102" s="22"/>
      <c r="AY102" s="69"/>
      <c r="AZ102" s="69"/>
      <c r="BA102" s="22"/>
      <c r="BB102" s="22"/>
      <c r="BC102" s="69"/>
      <c r="BD102" s="69"/>
      <c r="BH102" s="71"/>
      <c r="BI102" s="69"/>
      <c r="BJ102" s="22"/>
      <c r="BK102" s="22"/>
      <c r="BL102" s="22"/>
      <c r="BM102" s="22"/>
      <c r="BN102" s="22"/>
      <c r="BO102" s="22"/>
      <c r="BP102" s="22"/>
      <c r="BQ102" s="22"/>
      <c r="BR102" s="69"/>
      <c r="BS102" s="69"/>
      <c r="BT102" s="22"/>
      <c r="BU102" s="22"/>
      <c r="BV102" s="69"/>
      <c r="BW102" s="69"/>
      <c r="BX102" s="69"/>
      <c r="CV102" s="71"/>
      <c r="CW102" s="69"/>
      <c r="CX102" s="22"/>
      <c r="CY102" s="22"/>
      <c r="CZ102" s="22"/>
      <c r="DA102" s="22"/>
      <c r="DB102" s="22"/>
      <c r="DC102" s="22"/>
      <c r="DD102" s="22"/>
      <c r="DE102" s="22"/>
      <c r="DF102" s="69"/>
      <c r="DG102" s="69"/>
      <c r="DH102" s="22"/>
      <c r="DI102" s="22"/>
      <c r="DJ102" s="69"/>
      <c r="DK102" s="69"/>
      <c r="DL102" s="69"/>
      <c r="DP102" s="22"/>
      <c r="DQ102" s="22"/>
      <c r="DR102" s="22"/>
      <c r="DS102" s="71"/>
      <c r="DT102" s="69"/>
      <c r="DU102" s="22"/>
      <c r="DV102" s="22"/>
      <c r="DW102" s="22"/>
      <c r="DX102" s="33"/>
      <c r="DY102" s="34"/>
      <c r="DZ102" s="22"/>
      <c r="EA102" s="22"/>
      <c r="EB102" s="22"/>
      <c r="EC102" s="69"/>
      <c r="ED102" s="69"/>
      <c r="EE102" s="22"/>
      <c r="EF102" s="22"/>
      <c r="EG102" s="69"/>
      <c r="EH102" s="69"/>
      <c r="EI102" s="69"/>
      <c r="EJ102" s="22"/>
      <c r="EK102" s="25"/>
      <c r="EL102" s="71"/>
      <c r="EM102" s="69"/>
      <c r="EN102" s="22"/>
      <c r="EO102" s="22"/>
      <c r="EP102" s="22"/>
      <c r="EQ102" s="22"/>
      <c r="ER102" s="22"/>
      <c r="ES102" s="34"/>
      <c r="ET102" s="34"/>
      <c r="EU102" s="34"/>
      <c r="EV102" s="76"/>
      <c r="EW102" s="76"/>
      <c r="EX102" s="34"/>
      <c r="EY102" s="34"/>
      <c r="EZ102" s="76"/>
      <c r="FF102" s="81"/>
      <c r="FG102" s="78"/>
      <c r="FH102" s="78"/>
      <c r="FI102" s="69"/>
      <c r="FJ102" s="28"/>
      <c r="FM102" s="25"/>
      <c r="FN102" s="25"/>
      <c r="FO102" s="25"/>
      <c r="FP102" s="25"/>
      <c r="FQ102" s="25"/>
      <c r="FR102" s="25"/>
      <c r="GT102" s="71"/>
      <c r="GU102" s="22"/>
      <c r="GV102" s="22"/>
      <c r="GW102" s="22"/>
    </row>
    <row r="103" spans="1:205">
      <c r="B103" s="38" t="s">
        <v>80</v>
      </c>
      <c r="C103" s="25" t="s">
        <v>81</v>
      </c>
      <c r="M103" s="23"/>
      <c r="O103" s="23"/>
      <c r="P103" s="23"/>
      <c r="Q103" s="23"/>
      <c r="R103" s="54"/>
      <c r="S103" s="64"/>
      <c r="T103" s="30"/>
      <c r="U103" s="31"/>
      <c r="V103" s="30"/>
      <c r="W103" s="31"/>
      <c r="X103" s="30"/>
      <c r="Y103" s="31"/>
      <c r="Z103" s="31"/>
      <c r="AA103" s="31"/>
      <c r="AB103" s="64"/>
      <c r="AC103" s="64"/>
      <c r="AD103" s="31"/>
      <c r="AE103" s="31"/>
      <c r="AF103" s="64"/>
      <c r="AG103" s="64"/>
      <c r="AH103" s="64"/>
      <c r="AI103" s="64"/>
      <c r="AJ103" s="31"/>
      <c r="AK103" s="31"/>
      <c r="AL103" s="31"/>
      <c r="AM103" s="31"/>
      <c r="AN103" s="31"/>
      <c r="AO103" s="54"/>
      <c r="AP103" s="68"/>
      <c r="AQ103" s="32"/>
      <c r="AR103" s="22"/>
      <c r="AS103" s="22"/>
      <c r="AT103" s="22"/>
      <c r="AU103" s="22"/>
      <c r="AV103" s="22"/>
      <c r="AW103" s="22"/>
      <c r="AX103" s="22"/>
      <c r="AY103" s="69"/>
      <c r="AZ103" s="69"/>
      <c r="BA103" s="22"/>
      <c r="BB103" s="22"/>
      <c r="BC103" s="69"/>
      <c r="BD103" s="69"/>
      <c r="BH103" s="71"/>
      <c r="BI103" s="69"/>
      <c r="BJ103" s="22"/>
      <c r="BK103" s="22"/>
      <c r="BL103" s="22"/>
      <c r="BM103" s="22"/>
      <c r="BN103" s="22"/>
      <c r="BO103" s="22"/>
      <c r="BP103" s="22"/>
      <c r="BQ103" s="22"/>
      <c r="BR103" s="69"/>
      <c r="BS103" s="69"/>
      <c r="BT103" s="22"/>
      <c r="BU103" s="22"/>
      <c r="BV103" s="69"/>
      <c r="BW103" s="69"/>
      <c r="BX103" s="69"/>
      <c r="CV103" s="71"/>
      <c r="CW103" s="69"/>
      <c r="CX103" s="22"/>
      <c r="CY103" s="22"/>
      <c r="CZ103" s="22"/>
      <c r="DA103" s="22"/>
      <c r="DB103" s="22"/>
      <c r="DC103" s="22"/>
      <c r="DD103" s="22"/>
      <c r="DE103" s="22"/>
      <c r="DF103" s="69"/>
      <c r="DG103" s="69"/>
      <c r="DH103" s="22"/>
      <c r="DI103" s="22"/>
      <c r="DJ103" s="69"/>
      <c r="DK103" s="69"/>
      <c r="DL103" s="69"/>
      <c r="DM103" s="69"/>
      <c r="DN103" s="22"/>
      <c r="DO103" s="22"/>
      <c r="DP103" s="22"/>
      <c r="DQ103" s="22"/>
      <c r="DR103" s="22"/>
      <c r="DS103" s="71"/>
      <c r="DT103" s="69"/>
      <c r="DU103" s="22"/>
      <c r="DV103" s="22"/>
      <c r="DW103" s="22"/>
      <c r="DX103" s="33"/>
      <c r="DY103" s="34"/>
      <c r="DZ103" s="22"/>
      <c r="EA103" s="22"/>
      <c r="EB103" s="22"/>
      <c r="EC103" s="69"/>
      <c r="ED103" s="69"/>
      <c r="EE103" s="22"/>
      <c r="EF103" s="22"/>
      <c r="EG103" s="69"/>
      <c r="EH103" s="69"/>
      <c r="EI103" s="69"/>
      <c r="EJ103" s="22"/>
      <c r="EK103" s="25"/>
      <c r="EL103" s="71"/>
      <c r="EM103" s="69"/>
      <c r="EN103" s="22"/>
      <c r="EO103" s="22"/>
      <c r="EP103" s="22"/>
      <c r="EQ103" s="22"/>
      <c r="ER103" s="22"/>
      <c r="ES103" s="34"/>
      <c r="ET103" s="34"/>
      <c r="EU103" s="34"/>
      <c r="EV103" s="76"/>
      <c r="EW103" s="76"/>
      <c r="EX103" s="34"/>
      <c r="EY103" s="34"/>
      <c r="EZ103" s="76"/>
      <c r="FF103" s="81"/>
      <c r="FG103" s="78"/>
      <c r="FH103" s="78"/>
      <c r="FI103" s="69"/>
      <c r="FJ103" s="28"/>
      <c r="FM103" s="25"/>
      <c r="FN103" s="25"/>
      <c r="FO103" s="25"/>
      <c r="FP103" s="25"/>
      <c r="FQ103" s="25"/>
      <c r="FR103" s="25"/>
      <c r="GT103" s="71"/>
      <c r="GU103" s="22"/>
      <c r="GV103" s="22"/>
      <c r="GW103" s="22"/>
    </row>
    <row r="104" spans="1:205">
      <c r="B104" s="39" t="s">
        <v>82</v>
      </c>
      <c r="C104" s="25" t="s">
        <v>83</v>
      </c>
      <c r="M104" s="23"/>
      <c r="N104" s="23"/>
      <c r="O104" s="23"/>
      <c r="P104" s="23"/>
      <c r="Q104" s="23"/>
      <c r="R104" s="54"/>
      <c r="S104" s="64"/>
      <c r="T104" s="30"/>
      <c r="U104" s="31"/>
      <c r="V104" s="30"/>
      <c r="W104" s="31"/>
      <c r="X104" s="30"/>
      <c r="Y104" s="31"/>
      <c r="Z104" s="31"/>
      <c r="AA104" s="31"/>
      <c r="AB104" s="64"/>
      <c r="AC104" s="64"/>
      <c r="AD104" s="31"/>
      <c r="AE104" s="31"/>
      <c r="AF104" s="64"/>
      <c r="AG104" s="64"/>
      <c r="AH104" s="64"/>
      <c r="AI104" s="64"/>
      <c r="AJ104" s="31"/>
      <c r="AK104" s="31"/>
      <c r="AL104" s="31"/>
      <c r="AM104" s="31"/>
      <c r="AN104" s="31"/>
      <c r="AO104" s="54"/>
      <c r="AP104" s="68"/>
      <c r="AQ104" s="32"/>
      <c r="AR104" s="22"/>
      <c r="AS104" s="22"/>
      <c r="AT104" s="22"/>
      <c r="AU104" s="22"/>
      <c r="AV104" s="22"/>
      <c r="AW104" s="22"/>
      <c r="AX104" s="22"/>
      <c r="AY104" s="69"/>
      <c r="AZ104" s="69"/>
      <c r="BA104" s="22"/>
      <c r="BB104" s="22"/>
      <c r="BC104" s="69"/>
      <c r="BD104" s="69"/>
      <c r="BH104" s="71"/>
      <c r="BI104" s="69"/>
      <c r="BJ104" s="22"/>
      <c r="BK104" s="22"/>
      <c r="BL104" s="22"/>
      <c r="BM104" s="22"/>
      <c r="BN104" s="22"/>
      <c r="BO104" s="22"/>
      <c r="BP104" s="22"/>
      <c r="BQ104" s="22"/>
      <c r="BR104" s="69"/>
      <c r="BS104" s="69"/>
      <c r="BT104" s="22"/>
      <c r="BU104" s="22"/>
      <c r="BV104" s="69"/>
      <c r="BW104" s="69"/>
      <c r="BX104" s="69"/>
      <c r="CV104" s="71"/>
      <c r="CW104" s="69"/>
      <c r="CX104" s="22"/>
      <c r="CY104" s="22"/>
      <c r="CZ104" s="22"/>
      <c r="DA104" s="22"/>
      <c r="DB104" s="22"/>
      <c r="DC104" s="22"/>
      <c r="DD104" s="22"/>
      <c r="DE104" s="22"/>
      <c r="DF104" s="69"/>
      <c r="DG104" s="69"/>
      <c r="DH104" s="22"/>
      <c r="DI104" s="22"/>
      <c r="DJ104" s="69"/>
      <c r="DK104" s="69"/>
      <c r="DL104" s="69"/>
      <c r="DM104" s="69"/>
      <c r="DN104" s="22"/>
      <c r="DO104" s="22"/>
      <c r="DP104" s="22"/>
      <c r="DQ104" s="22"/>
      <c r="DR104" s="22"/>
      <c r="DS104" s="71"/>
      <c r="DT104" s="69"/>
      <c r="DU104" s="22"/>
      <c r="DV104" s="22"/>
      <c r="DW104" s="22"/>
      <c r="DX104" s="33"/>
      <c r="DY104" s="34"/>
      <c r="DZ104" s="22"/>
      <c r="EA104" s="22"/>
      <c r="EB104" s="22"/>
      <c r="EC104" s="69"/>
      <c r="ED104" s="69"/>
      <c r="EE104" s="22"/>
      <c r="EF104" s="22"/>
      <c r="EG104" s="69"/>
      <c r="EH104" s="69"/>
      <c r="EI104" s="69"/>
      <c r="EJ104" s="22"/>
      <c r="EK104" s="25"/>
      <c r="EL104" s="71"/>
      <c r="EM104" s="69"/>
      <c r="EN104" s="22"/>
      <c r="EO104" s="22"/>
      <c r="EP104" s="22"/>
      <c r="EQ104" s="22"/>
      <c r="ER104" s="22"/>
      <c r="ES104" s="34"/>
      <c r="ET104" s="34"/>
      <c r="EU104" s="34"/>
      <c r="EV104" s="76"/>
      <c r="EW104" s="76"/>
      <c r="EX104" s="34"/>
      <c r="EY104" s="34"/>
      <c r="EZ104" s="76"/>
      <c r="FF104" s="81"/>
      <c r="FG104" s="78"/>
      <c r="FH104" s="78"/>
      <c r="FI104" s="69"/>
      <c r="FJ104" s="28"/>
      <c r="FM104" s="25"/>
      <c r="FN104" s="25"/>
      <c r="FO104" s="25"/>
      <c r="FP104" s="25"/>
      <c r="FQ104" s="25"/>
      <c r="FR104" s="25"/>
      <c r="GT104" s="71"/>
      <c r="GU104" s="22"/>
      <c r="GV104" s="22"/>
      <c r="GW104" s="22"/>
    </row>
    <row r="105" spans="1:205">
      <c r="B105" s="39"/>
      <c r="M105" s="23"/>
      <c r="N105" s="23"/>
      <c r="O105" s="23"/>
      <c r="P105" s="23"/>
      <c r="Q105" s="23"/>
      <c r="R105" s="54"/>
      <c r="S105" s="64"/>
      <c r="T105" s="30"/>
      <c r="U105" s="31"/>
      <c r="V105" s="30"/>
      <c r="W105" s="31"/>
      <c r="X105" s="30"/>
      <c r="Y105" s="31"/>
      <c r="Z105" s="31"/>
      <c r="AA105" s="31"/>
      <c r="AB105" s="64"/>
      <c r="AC105" s="64"/>
      <c r="AD105" s="31"/>
      <c r="AE105" s="31"/>
      <c r="AF105" s="64"/>
      <c r="AG105" s="64"/>
      <c r="AH105" s="64"/>
      <c r="AI105" s="64"/>
      <c r="AJ105" s="31"/>
      <c r="AK105" s="31"/>
      <c r="AL105" s="31"/>
      <c r="AM105" s="31"/>
      <c r="AN105" s="31"/>
      <c r="AO105" s="54"/>
      <c r="AP105" s="68"/>
      <c r="AQ105" s="32"/>
      <c r="AR105" s="22"/>
      <c r="AS105" s="22"/>
      <c r="AT105" s="22"/>
      <c r="AU105" s="22"/>
      <c r="AV105" s="22"/>
      <c r="AW105" s="22"/>
      <c r="AX105" s="22"/>
      <c r="AY105" s="69"/>
      <c r="AZ105" s="69"/>
      <c r="BA105" s="22"/>
      <c r="BB105" s="22"/>
      <c r="BC105" s="69"/>
      <c r="BD105" s="69"/>
      <c r="BH105" s="71"/>
      <c r="BI105" s="69"/>
      <c r="BJ105" s="22"/>
      <c r="BK105" s="22"/>
      <c r="BL105" s="22"/>
      <c r="BM105" s="22"/>
      <c r="BN105" s="22"/>
      <c r="BO105" s="22"/>
      <c r="BP105" s="22"/>
      <c r="BQ105" s="22"/>
      <c r="BR105" s="69"/>
      <c r="BS105" s="69"/>
      <c r="BT105" s="22"/>
      <c r="BU105" s="22"/>
      <c r="BV105" s="69"/>
      <c r="BW105" s="69"/>
      <c r="BX105" s="69"/>
      <c r="CV105" s="71"/>
      <c r="CW105" s="69"/>
      <c r="CX105" s="22"/>
      <c r="CY105" s="22"/>
      <c r="CZ105" s="22"/>
      <c r="DA105" s="22"/>
      <c r="DB105" s="22"/>
      <c r="DC105" s="22"/>
      <c r="DD105" s="22"/>
      <c r="DE105" s="22"/>
      <c r="DF105" s="69"/>
      <c r="DG105" s="69"/>
      <c r="DH105" s="22"/>
      <c r="DI105" s="22"/>
      <c r="DJ105" s="69"/>
      <c r="DK105" s="69"/>
      <c r="DL105" s="69"/>
      <c r="DM105" s="69"/>
      <c r="DN105" s="22"/>
      <c r="DO105" s="22"/>
      <c r="DP105" s="22"/>
      <c r="DQ105" s="22"/>
      <c r="DR105" s="22"/>
      <c r="DS105" s="71"/>
      <c r="DT105" s="69"/>
      <c r="DU105" s="22"/>
      <c r="DV105" s="22"/>
      <c r="DW105" s="22"/>
      <c r="DX105" s="33"/>
      <c r="DY105" s="34"/>
      <c r="DZ105" s="22"/>
      <c r="EA105" s="22"/>
      <c r="EB105" s="22"/>
      <c r="EC105" s="69"/>
      <c r="ED105" s="69"/>
      <c r="EE105" s="22"/>
      <c r="EF105" s="22"/>
      <c r="EG105" s="69"/>
      <c r="EH105" s="69"/>
      <c r="EI105" s="69"/>
      <c r="EJ105" s="22"/>
      <c r="EK105" s="25"/>
      <c r="EL105" s="71"/>
      <c r="EM105" s="69"/>
      <c r="EN105" s="22"/>
      <c r="EO105" s="22"/>
      <c r="EP105" s="22"/>
      <c r="EQ105" s="22"/>
      <c r="ER105" s="22"/>
      <c r="ES105" s="34"/>
      <c r="ET105" s="34"/>
      <c r="EU105" s="34"/>
      <c r="EV105" s="76"/>
      <c r="EW105" s="76"/>
      <c r="EX105" s="34"/>
      <c r="EY105" s="34"/>
      <c r="EZ105" s="76"/>
      <c r="FF105" s="81"/>
      <c r="FG105" s="78"/>
      <c r="FH105" s="78"/>
      <c r="FI105" s="69"/>
      <c r="FJ105" s="28"/>
      <c r="FM105" s="25"/>
      <c r="FN105" s="25"/>
      <c r="FO105" s="25"/>
      <c r="FP105" s="25"/>
      <c r="FQ105" s="25"/>
      <c r="FR105" s="25"/>
      <c r="GT105" s="71"/>
      <c r="GU105" s="22"/>
      <c r="GV105" s="22"/>
      <c r="GW105" s="22"/>
    </row>
    <row r="106" spans="1:205">
      <c r="B106" s="38" t="s">
        <v>84</v>
      </c>
      <c r="C106" s="25" t="s">
        <v>85</v>
      </c>
      <c r="M106" s="23"/>
      <c r="N106" s="23"/>
      <c r="O106" s="23"/>
      <c r="P106" s="23"/>
      <c r="Q106" s="23"/>
      <c r="R106" s="54"/>
      <c r="S106" s="64"/>
      <c r="T106" s="30"/>
      <c r="U106" s="31"/>
      <c r="V106" s="30"/>
      <c r="W106" s="31"/>
      <c r="X106" s="30"/>
      <c r="Y106" s="31"/>
      <c r="Z106" s="31"/>
      <c r="AA106" s="31"/>
      <c r="AB106" s="64"/>
      <c r="AC106" s="64"/>
      <c r="AD106" s="31"/>
      <c r="AE106" s="31"/>
      <c r="AF106" s="64"/>
      <c r="AG106" s="64"/>
      <c r="AH106" s="64"/>
      <c r="AI106" s="64"/>
      <c r="AJ106" s="31"/>
      <c r="AK106" s="31"/>
      <c r="AL106" s="31"/>
      <c r="AM106" s="31"/>
      <c r="AN106" s="31"/>
      <c r="AO106" s="54"/>
      <c r="AP106" s="68"/>
      <c r="AQ106" s="32"/>
      <c r="AR106" s="22"/>
      <c r="AS106" s="22"/>
      <c r="AT106" s="22"/>
      <c r="AU106" s="22"/>
      <c r="AV106" s="22"/>
      <c r="AW106" s="22"/>
      <c r="AX106" s="22"/>
      <c r="AY106" s="69"/>
      <c r="AZ106" s="69"/>
      <c r="BA106" s="22"/>
      <c r="BB106" s="22"/>
      <c r="BC106" s="69"/>
      <c r="BD106" s="69"/>
      <c r="BH106" s="71"/>
      <c r="BI106" s="69"/>
      <c r="BJ106" s="22"/>
      <c r="BK106" s="22"/>
      <c r="BL106" s="22"/>
      <c r="BM106" s="22"/>
      <c r="BN106" s="22"/>
      <c r="BO106" s="22"/>
      <c r="BP106" s="22"/>
      <c r="BQ106" s="22"/>
      <c r="BR106" s="69"/>
      <c r="BS106" s="69"/>
      <c r="BT106" s="22"/>
      <c r="BU106" s="22"/>
      <c r="BV106" s="69"/>
      <c r="BW106" s="69"/>
      <c r="BX106" s="69"/>
      <c r="CV106" s="71"/>
      <c r="CW106" s="69"/>
      <c r="CX106" s="22"/>
      <c r="CY106" s="22"/>
      <c r="CZ106" s="22"/>
      <c r="DA106" s="22"/>
      <c r="DB106" s="22"/>
      <c r="DC106" s="22"/>
      <c r="DD106" s="22"/>
      <c r="DE106" s="22"/>
      <c r="DF106" s="69"/>
      <c r="DG106" s="69"/>
      <c r="DH106" s="22"/>
      <c r="DI106" s="22"/>
      <c r="DJ106" s="69"/>
      <c r="DK106" s="69"/>
      <c r="DL106" s="69"/>
      <c r="DM106" s="69"/>
      <c r="DN106" s="22"/>
      <c r="DO106" s="22"/>
      <c r="DP106" s="22"/>
      <c r="DQ106" s="22"/>
      <c r="DR106" s="22"/>
      <c r="DS106" s="71"/>
      <c r="DT106" s="69"/>
      <c r="DU106" s="22"/>
      <c r="DV106" s="22"/>
      <c r="DW106" s="22"/>
      <c r="DX106" s="33"/>
      <c r="DY106" s="34"/>
      <c r="DZ106" s="22"/>
      <c r="EA106" s="22"/>
      <c r="EB106" s="22"/>
      <c r="EC106" s="69"/>
      <c r="ED106" s="69"/>
      <c r="EE106" s="22"/>
      <c r="EF106" s="22"/>
      <c r="EG106" s="69"/>
      <c r="EH106" s="69"/>
      <c r="EI106" s="69"/>
      <c r="EJ106" s="22"/>
      <c r="EK106" s="25"/>
      <c r="EL106" s="71"/>
      <c r="EM106" s="69"/>
      <c r="EN106" s="22"/>
      <c r="EO106" s="22"/>
      <c r="EP106" s="22"/>
      <c r="EQ106" s="22"/>
      <c r="ER106" s="22"/>
      <c r="ES106" s="34"/>
      <c r="ET106" s="34"/>
      <c r="EU106" s="34"/>
      <c r="EV106" s="76"/>
      <c r="EW106" s="76"/>
      <c r="EX106" s="34"/>
      <c r="EY106" s="34"/>
      <c r="EZ106" s="76"/>
      <c r="FF106" s="81"/>
      <c r="FG106" s="78"/>
      <c r="FH106" s="78"/>
      <c r="FI106" s="69"/>
      <c r="FJ106" s="28"/>
      <c r="FM106" s="25"/>
      <c r="FN106" s="25"/>
      <c r="FO106" s="25"/>
      <c r="FP106" s="25"/>
      <c r="FQ106" s="25"/>
      <c r="FR106" s="25"/>
      <c r="GT106" s="71"/>
      <c r="GU106" s="22"/>
      <c r="GV106" s="22"/>
      <c r="GW106" s="22"/>
    </row>
    <row r="107" spans="1:205">
      <c r="B107" s="38" t="s">
        <v>86</v>
      </c>
      <c r="C107" s="25" t="s">
        <v>87</v>
      </c>
      <c r="M107" s="23"/>
      <c r="N107" s="23"/>
      <c r="O107" s="23"/>
      <c r="P107" s="23"/>
      <c r="Q107" s="23"/>
      <c r="R107" s="54"/>
      <c r="S107" s="64"/>
      <c r="T107" s="30"/>
      <c r="U107" s="31"/>
      <c r="V107" s="30"/>
      <c r="W107" s="31"/>
      <c r="X107" s="30"/>
      <c r="Y107" s="31"/>
      <c r="Z107" s="31"/>
      <c r="AA107" s="31"/>
      <c r="AB107" s="64"/>
      <c r="AC107" s="64"/>
      <c r="AD107" s="31"/>
      <c r="AE107" s="31"/>
      <c r="AF107" s="64"/>
      <c r="AG107" s="64"/>
      <c r="AH107" s="64"/>
      <c r="AI107" s="64"/>
      <c r="AJ107" s="31"/>
      <c r="AK107" s="31"/>
      <c r="AL107" s="31"/>
      <c r="AM107" s="31"/>
      <c r="AN107" s="31"/>
      <c r="AO107" s="54"/>
      <c r="AP107" s="68"/>
      <c r="AQ107" s="32"/>
      <c r="AR107" s="22"/>
      <c r="AS107" s="22"/>
      <c r="AT107" s="22"/>
      <c r="AU107" s="22"/>
      <c r="AV107" s="22"/>
      <c r="AW107" s="22"/>
      <c r="AX107" s="22"/>
      <c r="AY107" s="69"/>
      <c r="AZ107" s="69"/>
      <c r="BA107" s="22"/>
      <c r="BB107" s="22"/>
      <c r="BC107" s="69"/>
      <c r="BD107" s="69"/>
      <c r="BH107" s="71"/>
      <c r="BI107" s="69"/>
      <c r="BJ107" s="22"/>
      <c r="BK107" s="22"/>
      <c r="BL107" s="22"/>
      <c r="BM107" s="22"/>
      <c r="BN107" s="22"/>
      <c r="BO107" s="22"/>
      <c r="BP107" s="22"/>
      <c r="BQ107" s="22"/>
      <c r="BR107" s="69"/>
      <c r="BS107" s="69"/>
      <c r="BT107" s="22"/>
      <c r="BU107" s="22"/>
      <c r="BV107" s="69"/>
      <c r="BW107" s="69"/>
      <c r="BX107" s="69"/>
      <c r="CV107" s="71"/>
      <c r="CW107" s="69"/>
      <c r="CX107" s="22"/>
      <c r="CY107" s="22"/>
      <c r="CZ107" s="22"/>
      <c r="DA107" s="22"/>
      <c r="DB107" s="22"/>
      <c r="DC107" s="22"/>
      <c r="DD107" s="22"/>
      <c r="DE107" s="22"/>
      <c r="DF107" s="69"/>
      <c r="DG107" s="69"/>
      <c r="DH107" s="22"/>
      <c r="DI107" s="22"/>
      <c r="DJ107" s="69"/>
      <c r="DK107" s="69"/>
      <c r="DL107" s="69"/>
      <c r="DM107" s="69"/>
      <c r="DN107" s="22"/>
      <c r="DO107" s="22"/>
      <c r="DP107" s="22"/>
      <c r="DQ107" s="22"/>
      <c r="DR107" s="22"/>
      <c r="DS107" s="71"/>
      <c r="DT107" s="69"/>
      <c r="DU107" s="22"/>
      <c r="DV107" s="22"/>
      <c r="DW107" s="22"/>
      <c r="DX107" s="33"/>
      <c r="DY107" s="34"/>
      <c r="DZ107" s="22"/>
      <c r="EA107" s="22"/>
      <c r="EB107" s="22"/>
      <c r="EC107" s="69"/>
      <c r="ED107" s="69"/>
      <c r="EE107" s="22"/>
      <c r="EF107" s="22"/>
      <c r="EG107" s="69"/>
      <c r="EH107" s="69"/>
      <c r="EI107" s="69"/>
      <c r="EJ107" s="22"/>
      <c r="EK107" s="25"/>
      <c r="EL107" s="71"/>
      <c r="EM107" s="69"/>
      <c r="EN107" s="22"/>
      <c r="EO107" s="22"/>
      <c r="EP107" s="22"/>
      <c r="EQ107" s="22"/>
      <c r="ER107" s="22"/>
      <c r="ES107" s="34"/>
      <c r="ET107" s="34"/>
      <c r="EU107" s="34"/>
      <c r="EV107" s="76"/>
      <c r="EW107" s="76"/>
      <c r="EX107" s="34"/>
      <c r="EY107" s="34"/>
      <c r="EZ107" s="76"/>
      <c r="FF107" s="81"/>
      <c r="FG107" s="78"/>
      <c r="FH107" s="78"/>
      <c r="FI107" s="69"/>
      <c r="FJ107" s="28"/>
      <c r="FM107" s="25"/>
      <c r="FN107" s="25"/>
      <c r="FO107" s="25"/>
      <c r="FP107" s="25"/>
      <c r="FQ107" s="25"/>
      <c r="FR107" s="25"/>
      <c r="GT107" s="71"/>
      <c r="GU107" s="22"/>
      <c r="GV107" s="22"/>
      <c r="GW107" s="22"/>
    </row>
    <row r="108" spans="1:205">
      <c r="B108" s="38" t="s">
        <v>88</v>
      </c>
      <c r="C108" s="25" t="s">
        <v>89</v>
      </c>
      <c r="M108" s="23"/>
      <c r="N108" s="23"/>
      <c r="O108" s="23"/>
      <c r="P108" s="23"/>
      <c r="Q108" s="23"/>
      <c r="R108" s="54"/>
      <c r="S108" s="64"/>
      <c r="T108" s="30"/>
      <c r="U108" s="31"/>
      <c r="V108" s="30"/>
      <c r="W108" s="31"/>
      <c r="X108" s="30"/>
      <c r="Y108" s="31"/>
      <c r="Z108" s="31"/>
      <c r="AA108" s="31"/>
      <c r="AB108" s="64"/>
      <c r="AC108" s="64"/>
      <c r="AD108" s="31"/>
      <c r="AE108" s="31"/>
      <c r="AF108" s="64"/>
      <c r="AG108" s="64"/>
      <c r="AH108" s="64"/>
      <c r="AI108" s="64"/>
      <c r="AJ108" s="31"/>
      <c r="AK108" s="31"/>
      <c r="AL108" s="31"/>
      <c r="AM108" s="31"/>
      <c r="AN108" s="31"/>
      <c r="AO108" s="54"/>
      <c r="AP108" s="68"/>
      <c r="AQ108" s="32"/>
      <c r="AR108" s="22"/>
      <c r="AS108" s="22"/>
      <c r="AT108" s="22"/>
      <c r="AU108" s="22"/>
      <c r="AV108" s="22"/>
      <c r="AW108" s="22"/>
      <c r="AX108" s="22"/>
      <c r="AY108" s="69"/>
      <c r="AZ108" s="69"/>
      <c r="BA108" s="22"/>
      <c r="BB108" s="22"/>
      <c r="BC108" s="69"/>
      <c r="BD108" s="69"/>
      <c r="BH108" s="71"/>
      <c r="BI108" s="69"/>
      <c r="BJ108" s="22"/>
      <c r="BK108" s="22"/>
      <c r="BL108" s="22"/>
      <c r="BM108" s="22"/>
      <c r="BN108" s="22"/>
      <c r="BO108" s="22"/>
      <c r="BP108" s="22"/>
      <c r="BQ108" s="22"/>
      <c r="BR108" s="69"/>
      <c r="BS108" s="69"/>
      <c r="BT108" s="22"/>
      <c r="BU108" s="22"/>
      <c r="BV108" s="69"/>
      <c r="BW108" s="69"/>
      <c r="BX108" s="69"/>
      <c r="CV108" s="71"/>
      <c r="CW108" s="69"/>
      <c r="CX108" s="22"/>
      <c r="CY108" s="22"/>
      <c r="CZ108" s="22"/>
      <c r="DA108" s="22"/>
      <c r="DB108" s="22"/>
      <c r="DC108" s="22"/>
      <c r="DD108" s="22"/>
      <c r="DE108" s="22"/>
      <c r="DF108" s="69"/>
      <c r="DG108" s="69"/>
      <c r="DH108" s="22"/>
      <c r="DI108" s="22"/>
      <c r="DJ108" s="69"/>
      <c r="DK108" s="69"/>
      <c r="DL108" s="69"/>
      <c r="DM108" s="69"/>
      <c r="DN108" s="22"/>
      <c r="DO108" s="22"/>
      <c r="DP108" s="22"/>
      <c r="DQ108" s="22"/>
      <c r="DR108" s="22"/>
      <c r="DS108" s="71"/>
      <c r="DT108" s="69"/>
      <c r="DU108" s="22"/>
      <c r="DV108" s="22"/>
      <c r="DW108" s="22"/>
      <c r="DX108" s="33"/>
      <c r="DY108" s="34"/>
      <c r="DZ108" s="22"/>
      <c r="EA108" s="22"/>
      <c r="EB108" s="22"/>
      <c r="EC108" s="69"/>
      <c r="ED108" s="69"/>
      <c r="EE108" s="22"/>
      <c r="EF108" s="22"/>
      <c r="EG108" s="69"/>
      <c r="EH108" s="69"/>
      <c r="EI108" s="69"/>
      <c r="EJ108" s="22"/>
      <c r="EK108" s="25"/>
      <c r="EL108" s="71"/>
      <c r="EM108" s="69"/>
      <c r="EN108" s="22"/>
      <c r="EO108" s="22"/>
      <c r="EP108" s="22"/>
      <c r="EQ108" s="22"/>
      <c r="ER108" s="22"/>
      <c r="ES108" s="34"/>
      <c r="ET108" s="34"/>
      <c r="EU108" s="34"/>
      <c r="EV108" s="76"/>
      <c r="EW108" s="76"/>
      <c r="EX108" s="34"/>
      <c r="EY108" s="34"/>
      <c r="EZ108" s="76"/>
      <c r="FF108" s="81"/>
      <c r="FG108" s="78"/>
      <c r="FH108" s="78"/>
      <c r="FI108" s="69"/>
      <c r="FJ108" s="28"/>
      <c r="FM108" s="25"/>
      <c r="FN108" s="25"/>
      <c r="FO108" s="25"/>
      <c r="FP108" s="25"/>
      <c r="FQ108" s="25"/>
      <c r="FR108" s="25"/>
      <c r="GT108" s="71"/>
      <c r="GU108" s="22"/>
      <c r="GV108" s="22"/>
      <c r="GW108" s="22"/>
    </row>
    <row r="109" spans="1:205">
      <c r="B109" s="38" t="s">
        <v>90</v>
      </c>
      <c r="C109" s="25" t="s">
        <v>91</v>
      </c>
      <c r="M109" s="23"/>
      <c r="N109" s="23"/>
      <c r="O109" s="23"/>
      <c r="P109" s="23"/>
      <c r="Q109" s="23"/>
      <c r="R109" s="54"/>
      <c r="S109" s="64"/>
      <c r="T109" s="30"/>
      <c r="U109" s="31"/>
      <c r="V109" s="30"/>
      <c r="W109" s="31"/>
      <c r="X109" s="30"/>
      <c r="Y109" s="31"/>
      <c r="Z109" s="31"/>
      <c r="AA109" s="31"/>
      <c r="AB109" s="64"/>
      <c r="AC109" s="64"/>
      <c r="AD109" s="31"/>
      <c r="AE109" s="31"/>
      <c r="AF109" s="64"/>
      <c r="AG109" s="64"/>
      <c r="AH109" s="64"/>
      <c r="AI109" s="64"/>
      <c r="AJ109" s="31"/>
      <c r="AK109" s="31"/>
      <c r="AL109" s="31"/>
      <c r="AM109" s="31"/>
      <c r="AN109" s="31"/>
      <c r="AO109" s="54"/>
      <c r="AP109" s="68"/>
      <c r="AQ109" s="32"/>
      <c r="AR109" s="22"/>
      <c r="AS109" s="22"/>
      <c r="AT109" s="22"/>
      <c r="AU109" s="22"/>
      <c r="AV109" s="22"/>
      <c r="AW109" s="22"/>
      <c r="AX109" s="22"/>
      <c r="AY109" s="69"/>
      <c r="AZ109" s="69"/>
      <c r="BA109" s="22"/>
      <c r="BB109" s="22"/>
      <c r="BC109" s="69"/>
      <c r="BD109" s="69"/>
      <c r="BH109" s="71"/>
      <c r="BI109" s="69"/>
      <c r="BJ109" s="22"/>
      <c r="BK109" s="22"/>
      <c r="BL109" s="22"/>
      <c r="BM109" s="22"/>
      <c r="BN109" s="22"/>
      <c r="BO109" s="22"/>
      <c r="BP109" s="22"/>
      <c r="BQ109" s="22"/>
      <c r="BR109" s="69"/>
      <c r="BS109" s="69"/>
      <c r="BT109" s="22"/>
      <c r="BU109" s="22"/>
      <c r="BV109" s="69"/>
      <c r="BW109" s="69"/>
      <c r="BX109" s="69"/>
      <c r="CV109" s="71"/>
      <c r="CW109" s="69"/>
      <c r="CX109" s="22"/>
      <c r="CY109" s="22"/>
      <c r="CZ109" s="22"/>
      <c r="DA109" s="22"/>
      <c r="DB109" s="22"/>
      <c r="DC109" s="22"/>
      <c r="DD109" s="22"/>
      <c r="DE109" s="22"/>
      <c r="DF109" s="69"/>
      <c r="DG109" s="69"/>
      <c r="DH109" s="22"/>
      <c r="DI109" s="22"/>
      <c r="DJ109" s="69"/>
      <c r="DK109" s="69"/>
      <c r="DL109" s="69"/>
      <c r="DM109" s="69"/>
      <c r="DN109" s="22"/>
      <c r="DO109" s="22"/>
      <c r="DP109" s="22"/>
      <c r="DQ109" s="22"/>
      <c r="DR109" s="22"/>
      <c r="DS109" s="71"/>
      <c r="DT109" s="69"/>
      <c r="DU109" s="22"/>
      <c r="DV109" s="22"/>
      <c r="DW109" s="22"/>
      <c r="DX109" s="33"/>
      <c r="DY109" s="34"/>
      <c r="DZ109" s="22"/>
      <c r="EA109" s="22"/>
      <c r="EB109" s="22"/>
      <c r="EC109" s="69"/>
      <c r="ED109" s="69"/>
      <c r="EE109" s="22"/>
      <c r="EF109" s="22"/>
      <c r="EG109" s="69"/>
      <c r="EH109" s="69"/>
      <c r="EI109" s="69"/>
      <c r="EJ109" s="22"/>
      <c r="EK109" s="25"/>
      <c r="EL109" s="71"/>
      <c r="EM109" s="69"/>
      <c r="EN109" s="22"/>
      <c r="EO109" s="22"/>
      <c r="EP109" s="22"/>
      <c r="EQ109" s="22"/>
      <c r="ER109" s="22"/>
      <c r="ES109" s="34"/>
      <c r="ET109" s="34"/>
      <c r="EU109" s="34"/>
      <c r="EV109" s="76"/>
      <c r="EW109" s="76"/>
      <c r="EX109" s="34"/>
      <c r="EY109" s="34"/>
      <c r="EZ109" s="76"/>
      <c r="FF109" s="81"/>
      <c r="FG109" s="78"/>
      <c r="FH109" s="78"/>
      <c r="FI109" s="69"/>
      <c r="FJ109" s="28"/>
      <c r="FM109" s="25"/>
      <c r="FN109" s="25"/>
      <c r="FO109" s="25"/>
      <c r="FP109" s="25"/>
      <c r="FQ109" s="25"/>
      <c r="FR109" s="25"/>
      <c r="GT109" s="71"/>
      <c r="GU109" s="22"/>
      <c r="GV109" s="22"/>
      <c r="GW109" s="22"/>
    </row>
    <row r="110" spans="1:205">
      <c r="M110" s="23"/>
      <c r="N110" s="23"/>
      <c r="O110" s="23"/>
      <c r="P110" s="23"/>
      <c r="Q110" s="23"/>
      <c r="R110" s="54"/>
      <c r="S110" s="64"/>
      <c r="T110" s="30"/>
      <c r="U110" s="31"/>
      <c r="V110" s="30"/>
      <c r="W110" s="31"/>
      <c r="X110" s="30"/>
      <c r="Y110" s="31"/>
      <c r="Z110" s="31"/>
      <c r="AA110" s="31"/>
      <c r="AB110" s="64"/>
      <c r="AC110" s="64"/>
      <c r="AD110" s="31"/>
      <c r="AE110" s="31"/>
      <c r="AF110" s="64"/>
      <c r="AG110" s="64"/>
      <c r="AH110" s="64"/>
      <c r="AI110" s="64"/>
      <c r="AJ110" s="31"/>
      <c r="AK110" s="31"/>
      <c r="AL110" s="31"/>
      <c r="AM110" s="31"/>
      <c r="AN110" s="31"/>
      <c r="AO110" s="54"/>
      <c r="AP110" s="68"/>
      <c r="AQ110" s="32"/>
      <c r="AR110" s="22"/>
      <c r="AS110" s="22"/>
      <c r="AT110" s="22"/>
      <c r="AU110" s="22"/>
      <c r="AV110" s="22"/>
      <c r="AW110" s="22"/>
      <c r="AX110" s="22"/>
      <c r="AY110" s="69"/>
      <c r="AZ110" s="69"/>
      <c r="BA110" s="22"/>
      <c r="BB110" s="22"/>
      <c r="BC110" s="69"/>
      <c r="BD110" s="69"/>
      <c r="BH110" s="71"/>
      <c r="BI110" s="69"/>
      <c r="BJ110" s="22"/>
      <c r="BK110" s="22"/>
      <c r="BL110" s="22"/>
      <c r="BM110" s="22"/>
      <c r="BN110" s="22"/>
      <c r="BO110" s="22"/>
      <c r="BP110" s="22"/>
      <c r="BQ110" s="22"/>
      <c r="BR110" s="69"/>
      <c r="BS110" s="69"/>
      <c r="BT110" s="22"/>
      <c r="BU110" s="22"/>
      <c r="BV110" s="69"/>
      <c r="BW110" s="69"/>
      <c r="BX110" s="69"/>
      <c r="CV110" s="71"/>
      <c r="CW110" s="69"/>
      <c r="CX110" s="22"/>
      <c r="CY110" s="22"/>
      <c r="CZ110" s="22"/>
      <c r="DA110" s="22"/>
      <c r="DB110" s="22"/>
      <c r="DC110" s="22"/>
      <c r="DD110" s="22"/>
      <c r="DE110" s="22"/>
      <c r="DF110" s="69"/>
      <c r="DG110" s="69"/>
      <c r="DH110" s="22"/>
      <c r="DI110" s="22"/>
      <c r="DJ110" s="69"/>
      <c r="DK110" s="69"/>
      <c r="DL110" s="69"/>
      <c r="DM110" s="69"/>
      <c r="DN110" s="22"/>
      <c r="DO110" s="22"/>
      <c r="DP110" s="22"/>
      <c r="DQ110" s="22"/>
      <c r="DR110" s="22"/>
      <c r="DS110" s="71"/>
      <c r="DT110" s="69"/>
      <c r="DU110" s="22"/>
      <c r="DV110" s="22"/>
      <c r="DW110" s="22"/>
      <c r="DX110" s="33"/>
      <c r="DY110" s="34"/>
      <c r="DZ110" s="22"/>
      <c r="EA110" s="22"/>
      <c r="EB110" s="22"/>
      <c r="EC110" s="69"/>
      <c r="ED110" s="69"/>
      <c r="EE110" s="22"/>
      <c r="EF110" s="22"/>
      <c r="EG110" s="69"/>
      <c r="EH110" s="69"/>
      <c r="EI110" s="69"/>
      <c r="EJ110" s="22"/>
      <c r="EK110" s="25"/>
      <c r="EL110" s="71"/>
      <c r="EM110" s="69"/>
      <c r="EN110" s="22"/>
      <c r="EO110" s="22"/>
      <c r="EP110" s="22"/>
      <c r="EQ110" s="22"/>
      <c r="ER110" s="22"/>
      <c r="ES110" s="34"/>
      <c r="ET110" s="34"/>
      <c r="EU110" s="34"/>
      <c r="EV110" s="76"/>
      <c r="EW110" s="76"/>
      <c r="EX110" s="34"/>
      <c r="EY110" s="34"/>
      <c r="EZ110" s="76"/>
      <c r="FF110" s="81"/>
      <c r="FG110" s="78"/>
      <c r="FH110" s="78"/>
      <c r="FI110" s="69"/>
      <c r="FJ110" s="28"/>
      <c r="FM110" s="25"/>
      <c r="FN110" s="25"/>
      <c r="FO110" s="25"/>
      <c r="FP110" s="25"/>
      <c r="FQ110" s="25"/>
      <c r="FR110" s="25"/>
      <c r="GT110" s="71"/>
      <c r="GU110" s="22"/>
      <c r="GV110" s="22"/>
      <c r="GW110" s="22"/>
    </row>
    <row r="111" spans="1:205">
      <c r="D111" s="25" t="s">
        <v>92</v>
      </c>
      <c r="M111" s="23"/>
      <c r="N111" s="23"/>
      <c r="O111" s="23"/>
      <c r="P111" s="23"/>
      <c r="Q111" s="23"/>
      <c r="R111" s="54"/>
      <c r="S111" s="64"/>
      <c r="T111" s="30"/>
      <c r="U111" s="31"/>
      <c r="V111" s="30"/>
      <c r="W111" s="31"/>
      <c r="X111" s="30"/>
      <c r="Y111" s="31"/>
      <c r="Z111" s="31"/>
      <c r="AA111" s="31"/>
      <c r="AB111" s="64"/>
      <c r="AC111" s="64"/>
      <c r="AD111" s="31"/>
      <c r="AE111" s="31"/>
      <c r="AF111" s="64"/>
      <c r="AG111" s="64"/>
      <c r="AH111" s="64"/>
      <c r="AI111" s="64"/>
      <c r="AJ111" s="31"/>
      <c r="AK111" s="31"/>
      <c r="AL111" s="31"/>
      <c r="AM111" s="31"/>
      <c r="AN111" s="31"/>
      <c r="AO111" s="54"/>
      <c r="AP111" s="68"/>
      <c r="AQ111" s="32"/>
      <c r="AR111" s="22"/>
      <c r="AS111" s="22"/>
      <c r="AT111" s="22"/>
      <c r="AU111" s="22"/>
      <c r="AV111" s="22"/>
      <c r="AW111" s="22"/>
      <c r="AX111" s="22"/>
      <c r="AY111" s="69"/>
      <c r="AZ111" s="69"/>
      <c r="BA111" s="22"/>
      <c r="BB111" s="22"/>
      <c r="BC111" s="69"/>
      <c r="BD111" s="69"/>
      <c r="BH111" s="71"/>
      <c r="BI111" s="69"/>
      <c r="BJ111" s="22"/>
      <c r="BK111" s="22"/>
      <c r="BL111" s="22"/>
      <c r="BM111" s="22"/>
      <c r="BN111" s="22"/>
      <c r="BO111" s="22"/>
      <c r="BP111" s="22"/>
      <c r="BQ111" s="22"/>
      <c r="BR111" s="69"/>
      <c r="BS111" s="69"/>
      <c r="BT111" s="22"/>
      <c r="BU111" s="22"/>
      <c r="BV111" s="69"/>
      <c r="BW111" s="69"/>
      <c r="BX111" s="69"/>
      <c r="CV111" s="71"/>
      <c r="CW111" s="69"/>
      <c r="CX111" s="22"/>
      <c r="CY111" s="22"/>
      <c r="CZ111" s="22"/>
      <c r="DA111" s="22"/>
      <c r="DB111" s="22"/>
      <c r="DC111" s="22"/>
      <c r="DD111" s="22"/>
      <c r="DE111" s="22"/>
      <c r="DF111" s="69"/>
      <c r="DG111" s="69"/>
      <c r="DH111" s="22"/>
      <c r="DI111" s="22"/>
      <c r="DJ111" s="69"/>
      <c r="DK111" s="69"/>
      <c r="DL111" s="69"/>
      <c r="DM111" s="69"/>
      <c r="DN111" s="22"/>
      <c r="DO111" s="22"/>
      <c r="DP111" s="22"/>
      <c r="DQ111" s="22"/>
      <c r="DR111" s="22"/>
      <c r="DS111" s="71"/>
      <c r="DT111" s="69"/>
      <c r="DU111" s="22"/>
      <c r="DV111" s="22"/>
      <c r="DW111" s="22"/>
      <c r="DX111" s="33"/>
      <c r="DY111" s="34"/>
      <c r="DZ111" s="22"/>
      <c r="EA111" s="22"/>
      <c r="EB111" s="22"/>
      <c r="EC111" s="69"/>
      <c r="ED111" s="69"/>
      <c r="EE111" s="22"/>
      <c r="EF111" s="22"/>
      <c r="EG111" s="69"/>
      <c r="EH111" s="69"/>
      <c r="EI111" s="69"/>
      <c r="EJ111" s="22"/>
      <c r="EK111" s="25"/>
      <c r="EL111" s="71"/>
      <c r="EM111" s="69"/>
      <c r="EN111" s="22"/>
      <c r="EO111" s="22"/>
      <c r="EP111" s="22"/>
      <c r="EQ111" s="22"/>
      <c r="ER111" s="22"/>
      <c r="ES111" s="34"/>
      <c r="ET111" s="34"/>
      <c r="EU111" s="34"/>
      <c r="EV111" s="76"/>
      <c r="EW111" s="76"/>
      <c r="EX111" s="34"/>
      <c r="EY111" s="34"/>
      <c r="EZ111" s="76"/>
      <c r="FF111" s="81"/>
      <c r="FG111" s="78"/>
      <c r="FH111" s="78"/>
      <c r="FI111" s="69"/>
      <c r="FJ111" s="28"/>
      <c r="FM111" s="25"/>
      <c r="FN111" s="25"/>
      <c r="FO111" s="25"/>
      <c r="FP111" s="25"/>
      <c r="FQ111" s="25"/>
      <c r="FR111" s="25"/>
      <c r="GT111" s="71"/>
      <c r="GU111" s="22"/>
      <c r="GV111" s="22"/>
      <c r="GW111" s="22"/>
    </row>
    <row r="112" spans="1:205">
      <c r="M112" s="23"/>
      <c r="N112" s="23"/>
      <c r="O112" s="23"/>
      <c r="P112" s="23"/>
      <c r="Q112" s="23"/>
      <c r="R112" s="54"/>
      <c r="S112" s="64"/>
      <c r="T112" s="30"/>
      <c r="U112" s="31"/>
      <c r="V112" s="30"/>
      <c r="W112" s="31"/>
      <c r="X112" s="30"/>
      <c r="Y112" s="31"/>
      <c r="Z112" s="31"/>
      <c r="AA112" s="31"/>
      <c r="AB112" s="64"/>
      <c r="AC112" s="64"/>
      <c r="AD112" s="31"/>
      <c r="AE112" s="31"/>
      <c r="AF112" s="64"/>
      <c r="AG112" s="64"/>
      <c r="AH112" s="64"/>
      <c r="AI112" s="64"/>
      <c r="AJ112" s="31"/>
      <c r="AK112" s="31"/>
      <c r="AL112" s="31"/>
      <c r="AM112" s="31"/>
      <c r="AN112" s="31"/>
      <c r="AO112" s="54"/>
      <c r="AP112" s="68"/>
      <c r="AQ112" s="32"/>
      <c r="AR112" s="22"/>
      <c r="AS112" s="22"/>
      <c r="AT112" s="22"/>
      <c r="AU112" s="22"/>
      <c r="AV112" s="22"/>
      <c r="AW112" s="22"/>
      <c r="AX112" s="22"/>
      <c r="AY112" s="69"/>
      <c r="AZ112" s="69"/>
      <c r="BA112" s="22"/>
      <c r="BB112" s="22"/>
      <c r="BC112" s="69"/>
      <c r="BD112" s="69"/>
      <c r="BH112" s="71"/>
      <c r="BI112" s="69"/>
      <c r="BJ112" s="22"/>
      <c r="BK112" s="22"/>
      <c r="BL112" s="22"/>
      <c r="BM112" s="22"/>
      <c r="BN112" s="22"/>
      <c r="BO112" s="22"/>
      <c r="BP112" s="22"/>
      <c r="BQ112" s="22"/>
      <c r="BR112" s="69"/>
      <c r="BS112" s="69"/>
      <c r="BT112" s="22"/>
      <c r="BU112" s="22"/>
      <c r="BV112" s="69"/>
      <c r="BW112" s="69"/>
      <c r="BX112" s="69"/>
      <c r="CV112" s="71"/>
      <c r="CW112" s="69"/>
      <c r="CX112" s="22"/>
      <c r="CY112" s="22"/>
      <c r="CZ112" s="22"/>
      <c r="DA112" s="22"/>
      <c r="DB112" s="22"/>
      <c r="DC112" s="22"/>
      <c r="DD112" s="22"/>
      <c r="DE112" s="22"/>
      <c r="DF112" s="69"/>
      <c r="DG112" s="69"/>
      <c r="DH112" s="22"/>
      <c r="DI112" s="22"/>
      <c r="DJ112" s="69"/>
      <c r="DK112" s="69"/>
      <c r="DL112" s="69"/>
      <c r="DM112" s="69"/>
      <c r="DN112" s="22"/>
      <c r="DO112" s="22"/>
      <c r="DP112" s="22"/>
      <c r="DQ112" s="22"/>
      <c r="DR112" s="22"/>
      <c r="DS112" s="71"/>
      <c r="DT112" s="69"/>
      <c r="DU112" s="22"/>
      <c r="DV112" s="22"/>
      <c r="DW112" s="22"/>
      <c r="DX112" s="33"/>
      <c r="DY112" s="34"/>
      <c r="DZ112" s="22"/>
      <c r="EA112" s="22"/>
      <c r="EB112" s="22"/>
      <c r="EC112" s="69"/>
      <c r="ED112" s="69"/>
      <c r="EE112" s="22"/>
      <c r="EF112" s="22"/>
      <c r="EG112" s="69"/>
      <c r="EH112" s="69"/>
      <c r="EI112" s="69"/>
      <c r="EJ112" s="22"/>
      <c r="EK112" s="25"/>
      <c r="EL112" s="71"/>
      <c r="EM112" s="69"/>
      <c r="EN112" s="22"/>
      <c r="EO112" s="22"/>
      <c r="EP112" s="22"/>
      <c r="EQ112" s="22"/>
      <c r="ER112" s="22"/>
      <c r="ES112" s="34"/>
      <c r="ET112" s="34"/>
      <c r="EU112" s="34"/>
      <c r="EV112" s="76"/>
      <c r="EW112" s="76"/>
      <c r="EX112" s="34"/>
      <c r="EY112" s="34"/>
      <c r="EZ112" s="76"/>
      <c r="FF112" s="81"/>
      <c r="FG112" s="78"/>
      <c r="FH112" s="78"/>
      <c r="FI112" s="69"/>
      <c r="FJ112" s="28"/>
      <c r="FM112" s="25"/>
      <c r="FN112" s="25"/>
      <c r="FO112" s="25"/>
      <c r="FP112" s="25"/>
      <c r="FQ112" s="25"/>
      <c r="FR112" s="25"/>
      <c r="GT112" s="71"/>
      <c r="GU112" s="22"/>
      <c r="GV112" s="22"/>
      <c r="GW112" s="22"/>
    </row>
    <row r="113" spans="2:205">
      <c r="B113" s="40"/>
      <c r="M113" s="23"/>
      <c r="N113" s="23"/>
      <c r="O113" s="23"/>
      <c r="P113" s="23"/>
      <c r="Q113" s="23"/>
      <c r="R113" s="54"/>
      <c r="S113" s="64"/>
      <c r="T113" s="30"/>
      <c r="U113" s="31"/>
      <c r="V113" s="30"/>
      <c r="W113" s="31"/>
      <c r="X113" s="30"/>
      <c r="Y113" s="31"/>
      <c r="Z113" s="31"/>
      <c r="AA113" s="31"/>
      <c r="AB113" s="64"/>
      <c r="AC113" s="64"/>
      <c r="AD113" s="31"/>
      <c r="AE113" s="31"/>
      <c r="AF113" s="64"/>
      <c r="AG113" s="64"/>
      <c r="AH113" s="64"/>
      <c r="AI113" s="64"/>
      <c r="AJ113" s="31"/>
      <c r="AK113" s="31"/>
      <c r="AL113" s="31"/>
      <c r="AM113" s="31"/>
      <c r="AN113" s="31"/>
      <c r="AO113" s="54"/>
      <c r="AP113" s="68"/>
      <c r="AQ113" s="32"/>
      <c r="AR113" s="22"/>
      <c r="AS113" s="22"/>
      <c r="AT113" s="22"/>
      <c r="AU113" s="22"/>
      <c r="AV113" s="22"/>
      <c r="AW113" s="22"/>
      <c r="AX113" s="22"/>
      <c r="AY113" s="69"/>
      <c r="AZ113" s="69"/>
      <c r="BA113" s="22"/>
      <c r="BB113" s="22"/>
      <c r="BC113" s="69"/>
      <c r="BD113" s="69"/>
      <c r="BH113" s="71"/>
      <c r="BI113" s="69"/>
      <c r="BJ113" s="22"/>
      <c r="BK113" s="22"/>
      <c r="BL113" s="22"/>
      <c r="BM113" s="22"/>
      <c r="BN113" s="22"/>
      <c r="BO113" s="22"/>
      <c r="BP113" s="22"/>
      <c r="BQ113" s="22"/>
      <c r="BR113" s="69"/>
      <c r="BS113" s="69"/>
      <c r="BT113" s="22"/>
      <c r="BU113" s="22"/>
      <c r="BV113" s="69"/>
      <c r="BW113" s="69"/>
      <c r="BX113" s="69"/>
      <c r="CV113" s="71"/>
      <c r="CW113" s="69"/>
      <c r="CX113" s="22"/>
      <c r="CY113" s="22"/>
      <c r="CZ113" s="22"/>
      <c r="DA113" s="22"/>
      <c r="DB113" s="22"/>
      <c r="DC113" s="22"/>
      <c r="DD113" s="22"/>
      <c r="DE113" s="22"/>
      <c r="DF113" s="69"/>
      <c r="DG113" s="69"/>
      <c r="DH113" s="22"/>
      <c r="DI113" s="22"/>
      <c r="DJ113" s="69"/>
      <c r="DK113" s="69"/>
      <c r="DL113" s="69"/>
      <c r="DM113" s="69"/>
      <c r="DN113" s="22"/>
      <c r="DO113" s="22"/>
      <c r="DP113" s="22"/>
      <c r="DQ113" s="22"/>
      <c r="DR113" s="22"/>
      <c r="DS113" s="71"/>
      <c r="DT113" s="69"/>
      <c r="DU113" s="22"/>
      <c r="DV113" s="22"/>
      <c r="DW113" s="22"/>
      <c r="DX113" s="33"/>
      <c r="DY113" s="34"/>
      <c r="DZ113" s="22"/>
      <c r="EA113" s="22"/>
      <c r="EB113" s="22"/>
      <c r="EC113" s="69"/>
      <c r="ED113" s="69"/>
      <c r="EE113" s="22"/>
      <c r="EF113" s="22"/>
      <c r="EG113" s="69"/>
      <c r="EH113" s="69"/>
      <c r="EI113" s="69"/>
      <c r="EJ113" s="22"/>
      <c r="EK113" s="25"/>
      <c r="EL113" s="71"/>
      <c r="EM113" s="69"/>
      <c r="EN113" s="22"/>
      <c r="EO113" s="22"/>
      <c r="EP113" s="22"/>
      <c r="EQ113" s="22"/>
      <c r="ER113" s="22"/>
      <c r="ES113" s="34"/>
      <c r="ET113" s="34"/>
      <c r="EU113" s="34"/>
      <c r="EV113" s="76"/>
      <c r="EW113" s="76"/>
      <c r="EX113" s="34"/>
      <c r="EY113" s="34"/>
      <c r="EZ113" s="76"/>
      <c r="FF113" s="81"/>
      <c r="FG113" s="78"/>
      <c r="FH113" s="78"/>
      <c r="FI113" s="69"/>
      <c r="FJ113" s="28"/>
      <c r="FM113" s="25"/>
      <c r="FN113" s="25"/>
      <c r="FO113" s="25"/>
      <c r="FP113" s="25"/>
      <c r="FQ113" s="25"/>
      <c r="FR113" s="25"/>
      <c r="GT113" s="71"/>
      <c r="GU113" s="22"/>
      <c r="GV113" s="22"/>
      <c r="GW113" s="22"/>
    </row>
    <row r="114" spans="2:205">
      <c r="B114" s="41"/>
      <c r="C114" s="42"/>
      <c r="M114" s="23"/>
      <c r="N114" s="23"/>
      <c r="O114" s="23"/>
      <c r="P114" s="23"/>
      <c r="Q114" s="23"/>
      <c r="R114" s="54"/>
      <c r="S114" s="64"/>
      <c r="T114" s="30"/>
      <c r="U114" s="31"/>
      <c r="V114" s="30"/>
      <c r="W114" s="31"/>
      <c r="X114" s="30"/>
      <c r="Y114" s="31"/>
      <c r="Z114" s="31"/>
      <c r="AA114" s="31"/>
      <c r="AB114" s="64"/>
      <c r="AC114" s="64"/>
      <c r="AD114" s="31"/>
      <c r="AE114" s="31"/>
      <c r="AF114" s="64"/>
      <c r="AG114" s="64"/>
      <c r="AH114" s="64"/>
      <c r="AI114" s="64"/>
      <c r="AJ114" s="31"/>
      <c r="AK114" s="31"/>
      <c r="AL114" s="31"/>
      <c r="AM114" s="31"/>
      <c r="AN114" s="31"/>
      <c r="AO114" s="54"/>
      <c r="AP114" s="68"/>
      <c r="AQ114" s="32"/>
      <c r="AR114" s="22"/>
      <c r="AS114" s="22"/>
      <c r="AT114" s="22"/>
      <c r="AU114" s="22"/>
      <c r="AV114" s="22"/>
      <c r="AW114" s="22"/>
      <c r="AX114" s="22"/>
      <c r="AY114" s="69"/>
      <c r="AZ114" s="69"/>
      <c r="BA114" s="22"/>
      <c r="BB114" s="22"/>
      <c r="BC114" s="69"/>
      <c r="BD114" s="69"/>
      <c r="BH114" s="71"/>
      <c r="BI114" s="69"/>
      <c r="BJ114" s="22"/>
      <c r="BK114" s="22"/>
      <c r="BL114" s="22"/>
      <c r="BM114" s="22"/>
      <c r="BN114" s="22"/>
      <c r="BO114" s="22"/>
      <c r="BP114" s="22"/>
      <c r="BQ114" s="22"/>
      <c r="BR114" s="69"/>
      <c r="BS114" s="69"/>
      <c r="BT114" s="22"/>
      <c r="BU114" s="22"/>
      <c r="BV114" s="69"/>
      <c r="BW114" s="69"/>
      <c r="BX114" s="69"/>
      <c r="CV114" s="71"/>
      <c r="CW114" s="69"/>
      <c r="CX114" s="22"/>
      <c r="CY114" s="22"/>
      <c r="CZ114" s="22"/>
      <c r="DA114" s="22"/>
      <c r="DB114" s="22"/>
      <c r="DC114" s="22"/>
      <c r="DD114" s="22"/>
      <c r="DE114" s="22"/>
      <c r="DF114" s="69"/>
      <c r="DG114" s="69"/>
      <c r="DH114" s="22"/>
      <c r="DI114" s="22"/>
      <c r="DJ114" s="69"/>
      <c r="DK114" s="69"/>
      <c r="DL114" s="69"/>
      <c r="DM114" s="69"/>
      <c r="DN114" s="22"/>
      <c r="DO114" s="22"/>
      <c r="DP114" s="22"/>
      <c r="DQ114" s="22"/>
      <c r="DR114" s="22"/>
      <c r="DS114" s="71"/>
      <c r="DT114" s="69"/>
      <c r="DU114" s="22"/>
      <c r="DV114" s="22"/>
      <c r="DW114" s="22"/>
      <c r="DX114" s="33"/>
      <c r="DY114" s="34"/>
      <c r="DZ114" s="22"/>
      <c r="EA114" s="22"/>
      <c r="EB114" s="22"/>
      <c r="EC114" s="69"/>
      <c r="ED114" s="69"/>
      <c r="EE114" s="22"/>
      <c r="EF114" s="22"/>
      <c r="EG114" s="69"/>
      <c r="EH114" s="69"/>
      <c r="EI114" s="69"/>
      <c r="EJ114" s="22"/>
      <c r="EK114" s="25"/>
      <c r="EL114" s="71"/>
      <c r="EM114" s="69"/>
      <c r="EN114" s="22"/>
      <c r="EO114" s="22"/>
      <c r="EP114" s="22"/>
      <c r="EQ114" s="22"/>
      <c r="ER114" s="22"/>
      <c r="ES114" s="34"/>
      <c r="ET114" s="34"/>
      <c r="EU114" s="34"/>
      <c r="EV114" s="76"/>
      <c r="EW114" s="76"/>
      <c r="EX114" s="34"/>
      <c r="EY114" s="34"/>
      <c r="EZ114" s="76"/>
      <c r="FF114" s="81"/>
      <c r="FG114" s="78"/>
      <c r="FH114" s="78"/>
      <c r="FI114" s="69"/>
      <c r="FJ114" s="28"/>
      <c r="FM114" s="25"/>
      <c r="FN114" s="25"/>
      <c r="FO114" s="25"/>
      <c r="FP114" s="25"/>
      <c r="FQ114" s="25"/>
      <c r="FR114" s="25"/>
      <c r="GT114" s="71"/>
      <c r="GU114" s="22"/>
      <c r="GV114" s="22"/>
      <c r="GW114" s="22"/>
    </row>
    <row r="115" spans="2:205">
      <c r="B115" s="43"/>
      <c r="C115" s="44"/>
      <c r="M115" s="23"/>
      <c r="N115" s="23"/>
      <c r="O115" s="23"/>
      <c r="P115" s="23"/>
      <c r="Q115" s="23"/>
      <c r="R115" s="54"/>
      <c r="S115" s="64"/>
      <c r="T115" s="30"/>
      <c r="U115" s="31"/>
      <c r="V115" s="30"/>
      <c r="W115" s="31"/>
      <c r="X115" s="30"/>
      <c r="Y115" s="31"/>
      <c r="Z115" s="31"/>
      <c r="AA115" s="31"/>
      <c r="AB115" s="64"/>
      <c r="AC115" s="64"/>
      <c r="AD115" s="31"/>
      <c r="AE115" s="31"/>
      <c r="AF115" s="64"/>
      <c r="AG115" s="64"/>
      <c r="AH115" s="64"/>
      <c r="AI115" s="64"/>
      <c r="AJ115" s="31"/>
      <c r="AK115" s="31"/>
      <c r="AL115" s="31"/>
      <c r="AM115" s="31"/>
      <c r="AN115" s="31"/>
      <c r="AO115" s="54"/>
      <c r="AP115" s="68"/>
      <c r="AQ115" s="32"/>
      <c r="AR115" s="22"/>
      <c r="AS115" s="22"/>
      <c r="AT115" s="22"/>
      <c r="AU115" s="22"/>
      <c r="AV115" s="22"/>
      <c r="AW115" s="22"/>
      <c r="AX115" s="22"/>
      <c r="AY115" s="69"/>
      <c r="AZ115" s="69"/>
      <c r="BA115" s="22"/>
      <c r="BB115" s="22"/>
      <c r="BC115" s="69"/>
      <c r="BD115" s="69"/>
      <c r="BH115" s="71"/>
      <c r="BI115" s="69"/>
      <c r="BJ115" s="22"/>
      <c r="BK115" s="22"/>
      <c r="BL115" s="22"/>
      <c r="BM115" s="22"/>
      <c r="BN115" s="22"/>
      <c r="BO115" s="22"/>
      <c r="BP115" s="22"/>
      <c r="BQ115" s="22"/>
      <c r="BR115" s="69"/>
      <c r="BS115" s="69"/>
      <c r="BT115" s="22"/>
      <c r="BU115" s="22"/>
      <c r="BV115" s="69"/>
      <c r="BW115" s="69"/>
      <c r="BX115" s="69"/>
      <c r="CV115" s="71"/>
      <c r="CW115" s="69"/>
      <c r="CX115" s="22"/>
      <c r="CY115" s="22"/>
      <c r="CZ115" s="22"/>
      <c r="DA115" s="22"/>
      <c r="DB115" s="22"/>
      <c r="DC115" s="22"/>
      <c r="DD115" s="22"/>
      <c r="DE115" s="22"/>
      <c r="DF115" s="69"/>
      <c r="DG115" s="69"/>
      <c r="DH115" s="22"/>
      <c r="DI115" s="22"/>
      <c r="DJ115" s="69"/>
      <c r="DK115" s="69"/>
      <c r="DL115" s="69"/>
      <c r="DM115" s="69"/>
      <c r="DN115" s="22"/>
      <c r="DO115" s="22"/>
      <c r="DP115" s="22"/>
      <c r="DQ115" s="22"/>
      <c r="DR115" s="22"/>
      <c r="DS115" s="71"/>
      <c r="DT115" s="69"/>
      <c r="DU115" s="22"/>
      <c r="DV115" s="22"/>
      <c r="DW115" s="22"/>
      <c r="DX115" s="33"/>
      <c r="DY115" s="34"/>
      <c r="DZ115" s="22"/>
      <c r="EA115" s="22"/>
      <c r="EB115" s="22"/>
      <c r="EC115" s="69"/>
      <c r="ED115" s="69"/>
      <c r="EE115" s="22"/>
      <c r="EF115" s="22"/>
      <c r="EG115" s="69"/>
      <c r="EH115" s="69"/>
      <c r="EI115" s="69"/>
      <c r="EJ115" s="22"/>
      <c r="EK115" s="25"/>
      <c r="EL115" s="71"/>
      <c r="EM115" s="69"/>
      <c r="EN115" s="22"/>
      <c r="EO115" s="22"/>
      <c r="EP115" s="22"/>
      <c r="EQ115" s="22"/>
      <c r="ER115" s="22"/>
      <c r="ES115" s="34"/>
      <c r="ET115" s="34"/>
      <c r="EU115" s="34"/>
      <c r="EV115" s="76"/>
      <c r="EW115" s="76"/>
      <c r="EX115" s="34"/>
      <c r="EY115" s="34"/>
      <c r="EZ115" s="76"/>
      <c r="FF115" s="81"/>
      <c r="FG115" s="78"/>
      <c r="FH115" s="78"/>
      <c r="FI115" s="69"/>
      <c r="FJ115" s="28"/>
      <c r="FM115" s="25"/>
      <c r="FN115" s="25"/>
      <c r="FO115" s="25"/>
      <c r="FP115" s="25"/>
      <c r="FQ115" s="25"/>
      <c r="FR115" s="25"/>
      <c r="GT115" s="71"/>
      <c r="GU115" s="22"/>
      <c r="GV115" s="22"/>
      <c r="GW115" s="22"/>
    </row>
    <row r="116" spans="2:205">
      <c r="M116" s="23"/>
      <c r="N116" s="23"/>
      <c r="O116" s="23"/>
      <c r="P116" s="23"/>
      <c r="Q116" s="23"/>
      <c r="R116" s="54"/>
      <c r="S116" s="64"/>
      <c r="T116" s="30"/>
      <c r="U116" s="31"/>
      <c r="V116" s="30"/>
      <c r="W116" s="31"/>
      <c r="X116" s="30"/>
      <c r="Y116" s="31"/>
      <c r="Z116" s="31"/>
      <c r="AA116" s="31"/>
      <c r="AB116" s="64"/>
      <c r="AC116" s="64"/>
      <c r="AD116" s="31"/>
      <c r="AE116" s="31"/>
      <c r="AF116" s="64"/>
      <c r="AG116" s="64"/>
      <c r="AH116" s="64"/>
      <c r="AI116" s="64"/>
      <c r="AJ116" s="31"/>
      <c r="AK116" s="31"/>
      <c r="AL116" s="31"/>
      <c r="AM116" s="31"/>
      <c r="AN116" s="31"/>
      <c r="AO116" s="54"/>
      <c r="AP116" s="68"/>
      <c r="AQ116" s="32"/>
      <c r="AR116" s="22"/>
      <c r="AS116" s="22"/>
      <c r="AT116" s="22"/>
      <c r="AU116" s="22"/>
      <c r="AV116" s="22"/>
      <c r="AW116" s="22"/>
      <c r="AX116" s="22"/>
      <c r="AY116" s="69"/>
      <c r="AZ116" s="69"/>
      <c r="BA116" s="22"/>
      <c r="BB116" s="22"/>
      <c r="BC116" s="69"/>
      <c r="BD116" s="69"/>
      <c r="BH116" s="71"/>
      <c r="BI116" s="69"/>
      <c r="BJ116" s="22"/>
      <c r="BK116" s="22"/>
      <c r="BL116" s="22"/>
      <c r="BM116" s="22"/>
      <c r="BN116" s="22"/>
      <c r="BO116" s="22"/>
      <c r="BP116" s="22"/>
      <c r="BQ116" s="22"/>
      <c r="BR116" s="69"/>
      <c r="BS116" s="69"/>
      <c r="BT116" s="22"/>
      <c r="BU116" s="22"/>
      <c r="BV116" s="69"/>
      <c r="BW116" s="69"/>
      <c r="BX116" s="69"/>
      <c r="CV116" s="71"/>
      <c r="CW116" s="69"/>
      <c r="CX116" s="22"/>
      <c r="CY116" s="22"/>
      <c r="CZ116" s="22"/>
      <c r="DA116" s="22"/>
      <c r="DB116" s="22"/>
      <c r="DC116" s="22"/>
      <c r="DD116" s="22"/>
      <c r="DE116" s="22"/>
      <c r="DF116" s="69"/>
      <c r="DG116" s="69"/>
      <c r="DH116" s="22"/>
      <c r="DI116" s="22"/>
      <c r="DJ116" s="69"/>
      <c r="DK116" s="69"/>
      <c r="DL116" s="69"/>
      <c r="DM116" s="69"/>
      <c r="DN116" s="22"/>
      <c r="DO116" s="22"/>
      <c r="DP116" s="22"/>
      <c r="DQ116" s="22"/>
      <c r="DR116" s="22"/>
      <c r="DS116" s="71"/>
      <c r="DT116" s="69"/>
      <c r="DU116" s="22"/>
      <c r="DV116" s="22"/>
      <c r="DW116" s="22"/>
      <c r="DX116" s="33"/>
      <c r="DY116" s="34"/>
      <c r="DZ116" s="22"/>
      <c r="EA116" s="22"/>
      <c r="EB116" s="22"/>
      <c r="EC116" s="69"/>
      <c r="ED116" s="69"/>
      <c r="EE116" s="22"/>
      <c r="EF116" s="22"/>
      <c r="EG116" s="69"/>
      <c r="EH116" s="69"/>
      <c r="EI116" s="69"/>
      <c r="EJ116" s="22"/>
      <c r="EK116" s="25"/>
      <c r="EL116" s="71"/>
      <c r="EM116" s="69"/>
      <c r="EN116" s="22"/>
      <c r="EO116" s="22"/>
      <c r="EP116" s="22"/>
      <c r="EQ116" s="22"/>
      <c r="ER116" s="22"/>
      <c r="ES116" s="34"/>
      <c r="ET116" s="34"/>
      <c r="EU116" s="34"/>
      <c r="EV116" s="76"/>
      <c r="EW116" s="76"/>
      <c r="EX116" s="34"/>
      <c r="EY116" s="34"/>
      <c r="EZ116" s="76"/>
      <c r="FF116" s="81"/>
      <c r="FG116" s="78"/>
      <c r="FH116" s="78"/>
      <c r="FI116" s="69"/>
      <c r="FJ116" s="28"/>
      <c r="FM116" s="25"/>
      <c r="FN116" s="25"/>
      <c r="FO116" s="25"/>
      <c r="FP116" s="25"/>
      <c r="FQ116" s="25"/>
      <c r="FR116" s="25"/>
      <c r="GT116" s="71"/>
      <c r="GU116" s="22"/>
      <c r="GV116" s="22"/>
      <c r="GW116" s="22"/>
    </row>
    <row r="117" spans="2:205">
      <c r="C117" s="45"/>
      <c r="M117" s="23"/>
      <c r="N117" s="23"/>
      <c r="O117" s="23"/>
      <c r="P117" s="23"/>
      <c r="Q117" s="23"/>
      <c r="R117" s="54"/>
      <c r="S117" s="64"/>
      <c r="T117" s="30"/>
      <c r="U117" s="31"/>
      <c r="V117" s="30"/>
      <c r="W117" s="31"/>
      <c r="X117" s="30"/>
      <c r="Y117" s="31"/>
      <c r="Z117" s="31"/>
      <c r="AA117" s="31"/>
      <c r="AB117" s="64"/>
      <c r="AC117" s="64"/>
      <c r="AD117" s="31"/>
      <c r="AE117" s="31"/>
      <c r="AF117" s="64"/>
      <c r="AG117" s="64"/>
      <c r="AH117" s="64"/>
      <c r="AI117" s="64"/>
      <c r="AJ117" s="31"/>
      <c r="AK117" s="31"/>
      <c r="AL117" s="31"/>
      <c r="AM117" s="31"/>
      <c r="AN117" s="31"/>
      <c r="AO117" s="54"/>
      <c r="AP117" s="68"/>
      <c r="AQ117" s="32"/>
      <c r="AR117" s="22"/>
      <c r="AS117" s="22"/>
      <c r="AT117" s="22"/>
      <c r="AU117" s="22"/>
      <c r="AV117" s="22"/>
      <c r="AW117" s="22"/>
      <c r="AX117" s="22"/>
      <c r="AY117" s="69"/>
      <c r="AZ117" s="69"/>
      <c r="BA117" s="22"/>
      <c r="BB117" s="22"/>
      <c r="BC117" s="69"/>
      <c r="BD117" s="69"/>
      <c r="BH117" s="71"/>
      <c r="BI117" s="69"/>
      <c r="BJ117" s="22"/>
      <c r="BK117" s="22"/>
      <c r="BL117" s="22"/>
      <c r="BM117" s="22"/>
      <c r="BN117" s="22"/>
      <c r="BO117" s="22"/>
      <c r="BP117" s="22"/>
      <c r="BQ117" s="22"/>
      <c r="BR117" s="69"/>
      <c r="BS117" s="69"/>
      <c r="BT117" s="22"/>
      <c r="BU117" s="22"/>
      <c r="BV117" s="69"/>
      <c r="BW117" s="69"/>
      <c r="BX117" s="69"/>
      <c r="CV117" s="71"/>
      <c r="CW117" s="69"/>
      <c r="CX117" s="22"/>
      <c r="CY117" s="22"/>
      <c r="CZ117" s="22"/>
      <c r="DA117" s="22"/>
      <c r="DB117" s="22"/>
      <c r="DC117" s="22"/>
      <c r="DD117" s="22"/>
      <c r="DE117" s="22"/>
      <c r="DF117" s="69"/>
      <c r="DG117" s="69"/>
      <c r="DH117" s="22"/>
      <c r="DI117" s="22"/>
      <c r="DJ117" s="69"/>
      <c r="DK117" s="69"/>
      <c r="DL117" s="69"/>
      <c r="DM117" s="69"/>
      <c r="DN117" s="22"/>
      <c r="DO117" s="22"/>
      <c r="DP117" s="22"/>
      <c r="DQ117" s="22"/>
      <c r="DR117" s="22"/>
      <c r="DS117" s="71"/>
      <c r="DT117" s="69"/>
      <c r="DU117" s="22"/>
      <c r="DV117" s="22"/>
      <c r="DW117" s="22"/>
      <c r="DX117" s="33"/>
      <c r="DY117" s="34"/>
      <c r="DZ117" s="22"/>
      <c r="EA117" s="22"/>
      <c r="EB117" s="22"/>
      <c r="EC117" s="69"/>
      <c r="ED117" s="69"/>
      <c r="EE117" s="22"/>
      <c r="EF117" s="22"/>
      <c r="EG117" s="69"/>
      <c r="EH117" s="69"/>
      <c r="EI117" s="69"/>
      <c r="EJ117" s="22"/>
      <c r="EK117" s="25"/>
      <c r="EL117" s="71"/>
      <c r="EM117" s="69"/>
      <c r="EN117" s="22"/>
      <c r="EO117" s="22"/>
      <c r="EP117" s="22"/>
      <c r="EQ117" s="22"/>
      <c r="ER117" s="22"/>
      <c r="ES117" s="34"/>
      <c r="ET117" s="34"/>
      <c r="EU117" s="34"/>
      <c r="EV117" s="76"/>
      <c r="EW117" s="76"/>
      <c r="EX117" s="34"/>
      <c r="EY117" s="34"/>
      <c r="EZ117" s="76"/>
      <c r="FF117" s="81"/>
      <c r="FG117" s="78"/>
      <c r="FH117" s="78"/>
      <c r="FI117" s="69"/>
      <c r="FJ117" s="28"/>
      <c r="FM117" s="25"/>
      <c r="FN117" s="25"/>
      <c r="FO117" s="25"/>
      <c r="FP117" s="25"/>
      <c r="FQ117" s="25"/>
      <c r="FR117" s="25"/>
      <c r="GT117" s="71"/>
      <c r="GU117" s="22"/>
      <c r="GV117" s="22"/>
      <c r="GW117" s="22"/>
    </row>
    <row r="118" spans="2:205">
      <c r="C118" s="29"/>
      <c r="M118" s="23"/>
      <c r="N118" s="23"/>
      <c r="O118" s="23"/>
      <c r="P118" s="23"/>
      <c r="Q118" s="23"/>
      <c r="R118" s="54"/>
      <c r="S118" s="64"/>
      <c r="T118" s="30"/>
      <c r="U118" s="31"/>
      <c r="V118" s="30"/>
      <c r="W118" s="31"/>
      <c r="X118" s="30"/>
      <c r="Y118" s="31"/>
      <c r="Z118" s="31"/>
      <c r="AA118" s="31"/>
      <c r="AB118" s="64"/>
      <c r="AC118" s="64"/>
      <c r="AD118" s="31"/>
      <c r="AE118" s="31"/>
      <c r="AF118" s="64"/>
      <c r="AG118" s="64"/>
      <c r="AH118" s="64"/>
      <c r="AI118" s="64"/>
      <c r="AJ118" s="31"/>
      <c r="AK118" s="31"/>
      <c r="AL118" s="31"/>
      <c r="AM118" s="31"/>
      <c r="AN118" s="31"/>
      <c r="AO118" s="54"/>
      <c r="AP118" s="68"/>
      <c r="AQ118" s="32"/>
      <c r="AR118" s="22"/>
      <c r="AS118" s="22"/>
      <c r="AT118" s="22"/>
      <c r="AU118" s="22"/>
      <c r="AV118" s="22"/>
      <c r="AW118" s="22"/>
      <c r="AX118" s="22"/>
      <c r="AY118" s="69"/>
      <c r="AZ118" s="69"/>
      <c r="BA118" s="22"/>
      <c r="BB118" s="22"/>
      <c r="BC118" s="69"/>
      <c r="BD118" s="69"/>
      <c r="BH118" s="71"/>
      <c r="BI118" s="69"/>
      <c r="BJ118" s="22"/>
      <c r="BK118" s="22"/>
      <c r="BL118" s="22"/>
      <c r="BM118" s="22"/>
      <c r="BN118" s="22"/>
      <c r="BO118" s="22"/>
      <c r="BP118" s="22"/>
      <c r="BQ118" s="22"/>
      <c r="BR118" s="69"/>
      <c r="BS118" s="69"/>
      <c r="BT118" s="22"/>
      <c r="BU118" s="22"/>
      <c r="BV118" s="69"/>
      <c r="BW118" s="69"/>
      <c r="BX118" s="69"/>
      <c r="CV118" s="71"/>
      <c r="CW118" s="69"/>
      <c r="CX118" s="22"/>
      <c r="CY118" s="22"/>
      <c r="CZ118" s="22"/>
      <c r="DA118" s="22"/>
      <c r="DB118" s="22"/>
      <c r="DC118" s="22"/>
      <c r="DD118" s="22"/>
      <c r="DE118" s="22"/>
      <c r="DF118" s="69"/>
      <c r="DG118" s="69"/>
      <c r="DH118" s="22"/>
      <c r="DI118" s="22"/>
      <c r="DJ118" s="69"/>
      <c r="DK118" s="69"/>
      <c r="DL118" s="69"/>
      <c r="DM118" s="69"/>
      <c r="DN118" s="22"/>
      <c r="DO118" s="22"/>
      <c r="DP118" s="22"/>
      <c r="DQ118" s="22"/>
      <c r="DR118" s="22"/>
      <c r="DS118" s="71"/>
      <c r="DT118" s="69"/>
      <c r="DU118" s="22"/>
      <c r="DV118" s="22"/>
      <c r="DW118" s="22"/>
      <c r="DX118" s="33"/>
      <c r="DY118" s="34"/>
      <c r="DZ118" s="22"/>
      <c r="EA118" s="22"/>
      <c r="EB118" s="22"/>
      <c r="EC118" s="69"/>
      <c r="ED118" s="69"/>
      <c r="EE118" s="22"/>
      <c r="EF118" s="22"/>
      <c r="EG118" s="69"/>
      <c r="EH118" s="69"/>
      <c r="EI118" s="69"/>
      <c r="EJ118" s="22"/>
      <c r="EK118" s="25"/>
      <c r="EL118" s="71"/>
      <c r="EM118" s="69"/>
      <c r="EN118" s="22"/>
      <c r="EO118" s="22"/>
      <c r="EP118" s="22"/>
      <c r="EQ118" s="22"/>
      <c r="ER118" s="22"/>
      <c r="ES118" s="34"/>
      <c r="ET118" s="34"/>
      <c r="EU118" s="34"/>
      <c r="EV118" s="76"/>
      <c r="EW118" s="76"/>
      <c r="EX118" s="34"/>
      <c r="EY118" s="34"/>
      <c r="EZ118" s="76"/>
      <c r="FF118" s="81"/>
      <c r="FG118" s="78"/>
      <c r="FH118" s="78"/>
      <c r="FI118" s="69"/>
      <c r="FJ118" s="28"/>
      <c r="FM118" s="25"/>
      <c r="FN118" s="25"/>
      <c r="FO118" s="25"/>
      <c r="FP118" s="25"/>
      <c r="FQ118" s="25"/>
      <c r="FR118" s="25"/>
      <c r="GT118" s="71"/>
      <c r="GU118" s="22"/>
      <c r="GV118" s="22"/>
      <c r="GW118" s="22"/>
    </row>
    <row r="119" spans="2:205">
      <c r="M119" s="23"/>
      <c r="N119" s="23"/>
      <c r="O119" s="23"/>
      <c r="P119" s="23"/>
      <c r="Q119" s="23"/>
      <c r="R119" s="54"/>
      <c r="S119" s="64"/>
      <c r="T119" s="30"/>
      <c r="U119" s="31"/>
      <c r="V119" s="30"/>
      <c r="W119" s="31"/>
      <c r="X119" s="30"/>
      <c r="Y119" s="31"/>
      <c r="Z119" s="31"/>
      <c r="AA119" s="31"/>
      <c r="AB119" s="64"/>
      <c r="AC119" s="64"/>
      <c r="AD119" s="31"/>
      <c r="AE119" s="31"/>
      <c r="AF119" s="64"/>
      <c r="AG119" s="64"/>
      <c r="AH119" s="64"/>
      <c r="AI119" s="64"/>
      <c r="AJ119" s="31"/>
      <c r="AK119" s="31"/>
      <c r="AL119" s="31"/>
      <c r="AM119" s="31"/>
      <c r="AN119" s="31"/>
      <c r="AO119" s="54"/>
      <c r="AP119" s="68"/>
      <c r="AQ119" s="32"/>
      <c r="AR119" s="22"/>
      <c r="AS119" s="22"/>
      <c r="AT119" s="22"/>
      <c r="AU119" s="22"/>
      <c r="AV119" s="22"/>
      <c r="AW119" s="22"/>
      <c r="AX119" s="22"/>
      <c r="AY119" s="69"/>
      <c r="AZ119" s="69"/>
      <c r="BA119" s="22"/>
      <c r="BB119" s="22"/>
      <c r="BC119" s="69"/>
      <c r="BD119" s="69"/>
      <c r="BH119" s="71"/>
      <c r="BI119" s="69"/>
      <c r="BJ119" s="22"/>
      <c r="BK119" s="22"/>
      <c r="BL119" s="22"/>
      <c r="BM119" s="22"/>
      <c r="BN119" s="22"/>
      <c r="BO119" s="22"/>
      <c r="BP119" s="22"/>
      <c r="BQ119" s="22"/>
      <c r="BR119" s="69"/>
      <c r="BS119" s="69"/>
      <c r="BT119" s="22"/>
      <c r="BU119" s="22"/>
      <c r="BV119" s="69"/>
      <c r="BW119" s="69"/>
      <c r="BX119" s="69"/>
      <c r="CV119" s="71"/>
      <c r="CW119" s="69"/>
      <c r="CX119" s="22"/>
      <c r="CY119" s="22"/>
      <c r="CZ119" s="22"/>
      <c r="DA119" s="22"/>
      <c r="DB119" s="22"/>
      <c r="DC119" s="22"/>
      <c r="DD119" s="22"/>
      <c r="DE119" s="22"/>
      <c r="DF119" s="69"/>
      <c r="DG119" s="69"/>
      <c r="DH119" s="22"/>
      <c r="DI119" s="22"/>
      <c r="DJ119" s="69"/>
      <c r="DK119" s="69"/>
      <c r="DL119" s="69"/>
      <c r="DM119" s="69"/>
      <c r="DN119" s="22"/>
      <c r="DO119" s="22"/>
      <c r="DP119" s="22"/>
      <c r="DQ119" s="22"/>
      <c r="DR119" s="22"/>
      <c r="DS119" s="71"/>
      <c r="DT119" s="69"/>
      <c r="DU119" s="22"/>
      <c r="DV119" s="22"/>
      <c r="DW119" s="22"/>
      <c r="DX119" s="33"/>
      <c r="DY119" s="34"/>
      <c r="DZ119" s="22"/>
      <c r="EA119" s="22"/>
      <c r="EB119" s="22"/>
      <c r="EC119" s="69"/>
      <c r="ED119" s="69"/>
      <c r="EE119" s="22"/>
      <c r="EF119" s="22"/>
      <c r="EG119" s="69"/>
      <c r="EH119" s="69"/>
      <c r="EI119" s="69"/>
      <c r="EJ119" s="22"/>
      <c r="EK119" s="25"/>
      <c r="EL119" s="71"/>
      <c r="EM119" s="69"/>
      <c r="EN119" s="22"/>
      <c r="EO119" s="22"/>
      <c r="EP119" s="22"/>
      <c r="EQ119" s="22"/>
      <c r="ER119" s="22"/>
      <c r="ES119" s="34"/>
      <c r="ET119" s="34"/>
      <c r="EU119" s="34"/>
      <c r="EV119" s="76"/>
      <c r="EW119" s="76"/>
      <c r="EX119" s="34"/>
      <c r="EY119" s="34"/>
      <c r="EZ119" s="76"/>
      <c r="FF119" s="81"/>
      <c r="FG119" s="78"/>
      <c r="FH119" s="78"/>
      <c r="FI119" s="69"/>
      <c r="FJ119" s="28"/>
      <c r="FM119" s="25"/>
      <c r="FN119" s="25"/>
      <c r="FO119" s="25"/>
      <c r="FP119" s="25"/>
      <c r="FQ119" s="25"/>
      <c r="FR119" s="25"/>
      <c r="GT119" s="71"/>
      <c r="GU119" s="22"/>
      <c r="GV119" s="22"/>
      <c r="GW119" s="22"/>
    </row>
    <row r="120" spans="2:205">
      <c r="M120" s="23"/>
      <c r="N120" s="23"/>
      <c r="O120" s="23"/>
      <c r="P120" s="23"/>
      <c r="Q120" s="23"/>
      <c r="R120" s="54"/>
      <c r="S120" s="64"/>
      <c r="T120" s="30"/>
      <c r="U120" s="31"/>
      <c r="V120" s="30"/>
      <c r="W120" s="31"/>
      <c r="X120" s="30"/>
      <c r="Y120" s="31"/>
      <c r="Z120" s="31"/>
      <c r="AA120" s="31"/>
      <c r="AB120" s="64"/>
      <c r="AC120" s="64"/>
      <c r="AD120" s="31"/>
      <c r="AE120" s="31"/>
      <c r="AF120" s="64"/>
      <c r="AG120" s="64"/>
      <c r="AH120" s="64"/>
      <c r="AI120" s="64"/>
      <c r="AJ120" s="31"/>
      <c r="AK120" s="31"/>
      <c r="AL120" s="31"/>
      <c r="AM120" s="31"/>
      <c r="AN120" s="31"/>
      <c r="AO120" s="54"/>
      <c r="AP120" s="68"/>
      <c r="AQ120" s="32"/>
      <c r="AR120" s="22"/>
      <c r="AS120" s="22"/>
      <c r="AT120" s="22"/>
      <c r="AU120" s="22"/>
      <c r="AV120" s="22"/>
      <c r="AW120" s="22"/>
      <c r="AX120" s="22"/>
      <c r="AY120" s="69"/>
      <c r="AZ120" s="69"/>
      <c r="BA120" s="22"/>
      <c r="BB120" s="22"/>
      <c r="BC120" s="69"/>
      <c r="BD120" s="69"/>
      <c r="BH120" s="71"/>
      <c r="BI120" s="69"/>
      <c r="BJ120" s="22"/>
      <c r="BK120" s="22"/>
      <c r="BL120" s="22"/>
      <c r="BM120" s="22"/>
      <c r="BN120" s="22"/>
      <c r="BO120" s="22"/>
      <c r="BP120" s="22"/>
      <c r="BQ120" s="22"/>
      <c r="BR120" s="69"/>
      <c r="BS120" s="69"/>
      <c r="BT120" s="22"/>
      <c r="BU120" s="22"/>
      <c r="BV120" s="69"/>
      <c r="BW120" s="69"/>
      <c r="BX120" s="69"/>
      <c r="CV120" s="71"/>
      <c r="CW120" s="69"/>
      <c r="CX120" s="22"/>
      <c r="CY120" s="22"/>
      <c r="CZ120" s="22"/>
      <c r="DA120" s="22"/>
      <c r="DB120" s="22"/>
      <c r="DC120" s="22"/>
      <c r="DD120" s="22"/>
      <c r="DE120" s="22"/>
      <c r="DF120" s="69"/>
      <c r="DG120" s="69"/>
      <c r="DH120" s="22"/>
      <c r="DI120" s="22"/>
      <c r="DJ120" s="69"/>
      <c r="DK120" s="69"/>
      <c r="DL120" s="69"/>
      <c r="DM120" s="69"/>
      <c r="DN120" s="22"/>
      <c r="DO120" s="22"/>
      <c r="DP120" s="22"/>
      <c r="DQ120" s="22"/>
      <c r="DR120" s="22"/>
      <c r="DS120" s="71"/>
      <c r="DT120" s="69"/>
      <c r="DU120" s="22"/>
      <c r="DV120" s="22"/>
      <c r="DW120" s="22"/>
      <c r="DX120" s="33"/>
      <c r="DY120" s="34"/>
      <c r="DZ120" s="22"/>
      <c r="EA120" s="22"/>
      <c r="EB120" s="22"/>
      <c r="EC120" s="69"/>
      <c r="ED120" s="69"/>
      <c r="EE120" s="22"/>
      <c r="EF120" s="22"/>
      <c r="EG120" s="69"/>
      <c r="EH120" s="69"/>
      <c r="EI120" s="69"/>
      <c r="EJ120" s="22"/>
      <c r="EK120" s="25"/>
      <c r="EL120" s="71"/>
      <c r="EM120" s="69"/>
      <c r="EN120" s="22"/>
      <c r="EO120" s="22"/>
      <c r="EP120" s="22"/>
      <c r="EQ120" s="22"/>
      <c r="ER120" s="22"/>
      <c r="ES120" s="34"/>
      <c r="ET120" s="34"/>
      <c r="EU120" s="34"/>
      <c r="EV120" s="76"/>
      <c r="EW120" s="76"/>
      <c r="EX120" s="34"/>
      <c r="EY120" s="34"/>
      <c r="EZ120" s="76"/>
      <c r="FF120" s="81"/>
      <c r="FG120" s="78"/>
      <c r="FH120" s="78"/>
      <c r="FI120" s="69"/>
      <c r="FJ120" s="28"/>
      <c r="FM120" s="25"/>
      <c r="FN120" s="25"/>
      <c r="FO120" s="25"/>
      <c r="FP120" s="25"/>
      <c r="FQ120" s="25"/>
      <c r="FR120" s="25"/>
      <c r="GT120" s="71"/>
      <c r="GU120" s="22"/>
      <c r="GV120" s="22"/>
      <c r="GW120" s="22"/>
    </row>
    <row r="121" spans="2:205">
      <c r="M121" s="23"/>
      <c r="N121" s="23"/>
      <c r="O121" s="23"/>
      <c r="P121" s="23"/>
      <c r="Q121" s="23"/>
      <c r="R121" s="54"/>
      <c r="S121" s="64"/>
      <c r="T121" s="30"/>
      <c r="U121" s="31"/>
      <c r="V121" s="30"/>
      <c r="W121" s="31"/>
      <c r="X121" s="30"/>
      <c r="Y121" s="31"/>
      <c r="Z121" s="31"/>
      <c r="AA121" s="31"/>
      <c r="AB121" s="64"/>
      <c r="AC121" s="64"/>
      <c r="AD121" s="31"/>
      <c r="AE121" s="31"/>
      <c r="AF121" s="64"/>
      <c r="AG121" s="64"/>
      <c r="AH121" s="64"/>
      <c r="AI121" s="64"/>
      <c r="AJ121" s="31"/>
      <c r="AK121" s="31"/>
      <c r="AL121" s="31"/>
      <c r="AM121" s="31"/>
      <c r="AN121" s="31"/>
      <c r="AO121" s="54"/>
      <c r="AP121" s="68"/>
      <c r="AQ121" s="32"/>
      <c r="AR121" s="22"/>
      <c r="AS121" s="22"/>
      <c r="AT121" s="22"/>
      <c r="AU121" s="22"/>
      <c r="AV121" s="22"/>
      <c r="AW121" s="22"/>
      <c r="AX121" s="22"/>
      <c r="AY121" s="69"/>
      <c r="AZ121" s="69"/>
      <c r="BA121" s="22"/>
      <c r="BB121" s="22"/>
      <c r="BC121" s="69"/>
      <c r="BD121" s="69"/>
      <c r="BH121" s="71"/>
      <c r="BI121" s="69"/>
      <c r="BJ121" s="22"/>
      <c r="BK121" s="22"/>
      <c r="BL121" s="22"/>
      <c r="BM121" s="22"/>
      <c r="BN121" s="22"/>
      <c r="BO121" s="22"/>
      <c r="BP121" s="22"/>
      <c r="BQ121" s="22"/>
      <c r="BR121" s="69"/>
      <c r="BS121" s="69"/>
      <c r="BT121" s="22"/>
      <c r="BU121" s="22"/>
      <c r="BV121" s="69"/>
      <c r="BW121" s="69"/>
      <c r="BX121" s="69"/>
      <c r="CV121" s="71"/>
      <c r="CW121" s="69"/>
      <c r="CX121" s="22"/>
      <c r="CY121" s="22"/>
      <c r="CZ121" s="22"/>
      <c r="DA121" s="22"/>
      <c r="DB121" s="22"/>
      <c r="DC121" s="22"/>
      <c r="DD121" s="22"/>
      <c r="DE121" s="22"/>
      <c r="DF121" s="69"/>
      <c r="DG121" s="69"/>
      <c r="DH121" s="22"/>
      <c r="DI121" s="22"/>
      <c r="DJ121" s="69"/>
      <c r="DK121" s="69"/>
      <c r="DL121" s="69"/>
      <c r="DM121" s="69"/>
      <c r="DN121" s="22"/>
      <c r="DO121" s="22"/>
      <c r="DP121" s="22"/>
      <c r="DQ121" s="22"/>
      <c r="DR121" s="22"/>
      <c r="DS121" s="71"/>
      <c r="DT121" s="69"/>
      <c r="DU121" s="22"/>
      <c r="DV121" s="22"/>
      <c r="DW121" s="22"/>
      <c r="DX121" s="33"/>
      <c r="DY121" s="34"/>
      <c r="DZ121" s="22"/>
      <c r="EA121" s="22"/>
      <c r="EB121" s="22"/>
      <c r="EC121" s="69"/>
      <c r="ED121" s="69"/>
      <c r="EE121" s="22"/>
      <c r="EF121" s="22"/>
      <c r="EG121" s="69"/>
      <c r="EH121" s="69"/>
      <c r="EI121" s="69"/>
      <c r="EJ121" s="22"/>
      <c r="EK121" s="25"/>
      <c r="EL121" s="71"/>
      <c r="EM121" s="69"/>
      <c r="EN121" s="22"/>
      <c r="EO121" s="22"/>
      <c r="EP121" s="22"/>
      <c r="EQ121" s="22"/>
      <c r="ER121" s="22"/>
      <c r="ES121" s="34"/>
      <c r="ET121" s="34"/>
      <c r="EU121" s="34"/>
      <c r="EV121" s="76"/>
      <c r="EW121" s="76"/>
      <c r="EX121" s="34"/>
      <c r="EY121" s="34"/>
      <c r="EZ121" s="76"/>
      <c r="FF121" s="81"/>
      <c r="FG121" s="78"/>
      <c r="FH121" s="78"/>
      <c r="FI121" s="69"/>
      <c r="FJ121" s="28"/>
      <c r="FM121" s="25"/>
      <c r="FN121" s="25"/>
      <c r="FO121" s="25"/>
      <c r="FP121" s="25"/>
      <c r="FQ121" s="25"/>
      <c r="FR121" s="25"/>
      <c r="GT121" s="71"/>
      <c r="GU121" s="22"/>
      <c r="GV121" s="22"/>
      <c r="GW121" s="22"/>
    </row>
    <row r="122" spans="2:205">
      <c r="M122" s="23"/>
      <c r="N122" s="23"/>
      <c r="O122" s="23"/>
      <c r="P122" s="23"/>
      <c r="Q122" s="23"/>
      <c r="R122" s="54"/>
      <c r="S122" s="64"/>
      <c r="T122" s="30"/>
      <c r="U122" s="31"/>
      <c r="V122" s="30"/>
      <c r="W122" s="31"/>
      <c r="X122" s="30"/>
      <c r="Y122" s="31"/>
      <c r="Z122" s="31"/>
      <c r="AA122" s="31"/>
      <c r="AB122" s="64"/>
      <c r="AC122" s="64"/>
      <c r="AD122" s="31"/>
      <c r="AE122" s="31"/>
      <c r="AF122" s="64"/>
      <c r="AG122" s="64"/>
      <c r="AH122" s="64"/>
      <c r="AI122" s="64"/>
      <c r="AJ122" s="31"/>
      <c r="AK122" s="31"/>
      <c r="AL122" s="31"/>
      <c r="AM122" s="31"/>
      <c r="AN122" s="31"/>
      <c r="AO122" s="54"/>
      <c r="AP122" s="68"/>
      <c r="AQ122" s="32"/>
      <c r="AR122" s="22"/>
      <c r="AS122" s="22"/>
      <c r="AT122" s="22"/>
      <c r="AU122" s="22"/>
      <c r="AV122" s="22"/>
      <c r="AW122" s="22"/>
      <c r="AX122" s="22"/>
      <c r="AY122" s="69"/>
      <c r="AZ122" s="69"/>
      <c r="BA122" s="22"/>
      <c r="BB122" s="22"/>
      <c r="BC122" s="69"/>
      <c r="BD122" s="69"/>
      <c r="BH122" s="71"/>
      <c r="BI122" s="69"/>
      <c r="BJ122" s="22"/>
      <c r="BK122" s="22"/>
      <c r="BL122" s="22"/>
      <c r="BM122" s="22"/>
      <c r="BN122" s="22"/>
      <c r="BO122" s="22"/>
      <c r="BP122" s="22"/>
      <c r="BQ122" s="22"/>
      <c r="BR122" s="69"/>
      <c r="BS122" s="69"/>
      <c r="BT122" s="22"/>
      <c r="BU122" s="22"/>
      <c r="BV122" s="69"/>
      <c r="BW122" s="69"/>
      <c r="BX122" s="69"/>
      <c r="CV122" s="71"/>
      <c r="CW122" s="69"/>
      <c r="CX122" s="22"/>
      <c r="CY122" s="22"/>
      <c r="CZ122" s="22"/>
      <c r="DA122" s="22"/>
      <c r="DB122" s="22"/>
      <c r="DC122" s="22"/>
      <c r="DD122" s="22"/>
      <c r="DE122" s="22"/>
      <c r="DF122" s="69"/>
      <c r="DG122" s="69"/>
      <c r="DH122" s="22"/>
      <c r="DI122" s="22"/>
      <c r="DJ122" s="69"/>
      <c r="DK122" s="69"/>
      <c r="DL122" s="69"/>
      <c r="DM122" s="69"/>
      <c r="DN122" s="22"/>
      <c r="DO122" s="22"/>
      <c r="DP122" s="22"/>
      <c r="DQ122" s="22"/>
      <c r="DR122" s="22"/>
      <c r="DS122" s="71"/>
      <c r="DT122" s="69"/>
      <c r="DU122" s="22"/>
      <c r="DV122" s="22"/>
      <c r="DW122" s="22"/>
      <c r="DX122" s="33"/>
      <c r="DY122" s="34"/>
      <c r="DZ122" s="22"/>
      <c r="EA122" s="22"/>
      <c r="EB122" s="22"/>
      <c r="EC122" s="69"/>
      <c r="ED122" s="69"/>
      <c r="EE122" s="22"/>
      <c r="EF122" s="22"/>
      <c r="EG122" s="69"/>
      <c r="EH122" s="69"/>
      <c r="EI122" s="69"/>
      <c r="EJ122" s="22"/>
      <c r="EK122" s="25"/>
      <c r="EL122" s="71"/>
      <c r="EM122" s="69"/>
      <c r="EN122" s="22"/>
      <c r="EO122" s="22"/>
      <c r="EP122" s="22"/>
      <c r="EQ122" s="22"/>
      <c r="ER122" s="22"/>
      <c r="ES122" s="34"/>
      <c r="ET122" s="34"/>
      <c r="EU122" s="34"/>
      <c r="EV122" s="76"/>
      <c r="EW122" s="76"/>
      <c r="EX122" s="34"/>
      <c r="EY122" s="34"/>
      <c r="EZ122" s="76"/>
      <c r="FF122" s="81"/>
      <c r="FG122" s="78"/>
      <c r="FH122" s="78"/>
      <c r="FI122" s="69"/>
      <c r="FJ122" s="28"/>
      <c r="FM122" s="25"/>
      <c r="FN122" s="25"/>
      <c r="FO122" s="25"/>
      <c r="FP122" s="25"/>
      <c r="FQ122" s="25"/>
      <c r="FR122" s="25"/>
      <c r="GT122" s="71"/>
      <c r="GU122" s="22"/>
      <c r="GV122" s="22"/>
      <c r="GW122" s="22"/>
    </row>
    <row r="123" spans="2:205">
      <c r="M123" s="23"/>
      <c r="N123" s="23"/>
      <c r="O123" s="23"/>
      <c r="P123" s="23"/>
      <c r="Q123" s="23"/>
      <c r="R123" s="54"/>
      <c r="S123" s="64"/>
      <c r="T123" s="30"/>
      <c r="U123" s="31"/>
      <c r="V123" s="30"/>
      <c r="W123" s="31"/>
      <c r="X123" s="30"/>
      <c r="Y123" s="31"/>
      <c r="Z123" s="31"/>
      <c r="AA123" s="31"/>
      <c r="AB123" s="64"/>
      <c r="AC123" s="64"/>
      <c r="AD123" s="31"/>
      <c r="AE123" s="31"/>
      <c r="AF123" s="64"/>
      <c r="AG123" s="64"/>
      <c r="AH123" s="64"/>
      <c r="AI123" s="64"/>
      <c r="AJ123" s="31"/>
      <c r="AK123" s="31"/>
      <c r="AL123" s="31"/>
      <c r="AM123" s="31"/>
      <c r="AN123" s="31"/>
      <c r="AO123" s="54"/>
      <c r="AP123" s="68"/>
      <c r="AQ123" s="32"/>
      <c r="AR123" s="22"/>
      <c r="AS123" s="22"/>
      <c r="AT123" s="22"/>
      <c r="AU123" s="22"/>
      <c r="AV123" s="22"/>
      <c r="AW123" s="22"/>
      <c r="AX123" s="22"/>
      <c r="AY123" s="69"/>
      <c r="AZ123" s="69"/>
      <c r="BA123" s="22"/>
      <c r="BB123" s="22"/>
      <c r="BC123" s="69"/>
      <c r="BD123" s="69"/>
      <c r="BH123" s="71"/>
      <c r="BI123" s="69"/>
      <c r="BJ123" s="22"/>
      <c r="BK123" s="22"/>
      <c r="BL123" s="22"/>
      <c r="BM123" s="22"/>
      <c r="BN123" s="22"/>
      <c r="BO123" s="22"/>
      <c r="BP123" s="22"/>
      <c r="BQ123" s="22"/>
      <c r="BR123" s="69"/>
      <c r="BS123" s="69"/>
      <c r="BT123" s="22"/>
      <c r="BU123" s="22"/>
      <c r="BV123" s="69"/>
      <c r="BW123" s="69"/>
      <c r="BX123" s="69"/>
      <c r="CV123" s="71"/>
      <c r="CW123" s="69"/>
      <c r="CX123" s="22"/>
      <c r="CY123" s="22"/>
      <c r="CZ123" s="22"/>
      <c r="DA123" s="22"/>
      <c r="DB123" s="22"/>
      <c r="DC123" s="22"/>
      <c r="DD123" s="22"/>
      <c r="DE123" s="22"/>
      <c r="DF123" s="69"/>
      <c r="DG123" s="69"/>
      <c r="DH123" s="22"/>
      <c r="DI123" s="22"/>
      <c r="DJ123" s="69"/>
      <c r="DK123" s="69"/>
      <c r="DL123" s="69"/>
      <c r="DM123" s="69"/>
      <c r="DN123" s="22"/>
      <c r="DO123" s="22"/>
      <c r="DP123" s="22"/>
      <c r="DQ123" s="22"/>
      <c r="DR123" s="22"/>
      <c r="DS123" s="71"/>
      <c r="DT123" s="69"/>
      <c r="DU123" s="22"/>
      <c r="DV123" s="22"/>
      <c r="DW123" s="22"/>
      <c r="DX123" s="33"/>
      <c r="DY123" s="34"/>
      <c r="DZ123" s="22"/>
      <c r="EA123" s="22"/>
      <c r="EB123" s="22"/>
      <c r="EC123" s="69"/>
      <c r="ED123" s="69"/>
      <c r="EE123" s="22"/>
      <c r="EF123" s="22"/>
      <c r="EG123" s="69"/>
      <c r="EH123" s="69"/>
      <c r="EI123" s="69"/>
      <c r="EJ123" s="22"/>
      <c r="EK123" s="25"/>
      <c r="EL123" s="71"/>
      <c r="EM123" s="69"/>
      <c r="EN123" s="22"/>
      <c r="EO123" s="22"/>
      <c r="EP123" s="22"/>
      <c r="EQ123" s="22"/>
      <c r="ER123" s="22"/>
      <c r="ES123" s="34"/>
      <c r="ET123" s="34"/>
      <c r="EU123" s="34"/>
      <c r="EV123" s="76"/>
      <c r="EW123" s="76"/>
      <c r="EX123" s="34"/>
      <c r="EY123" s="34"/>
      <c r="EZ123" s="76"/>
      <c r="FF123" s="81"/>
      <c r="FG123" s="78"/>
      <c r="FH123" s="78"/>
      <c r="FI123" s="69"/>
      <c r="FJ123" s="28"/>
      <c r="FM123" s="25"/>
      <c r="FN123" s="25"/>
      <c r="FO123" s="25"/>
      <c r="FP123" s="25"/>
      <c r="FQ123" s="25"/>
      <c r="FR123" s="25"/>
      <c r="GT123" s="71"/>
      <c r="GU123" s="22"/>
      <c r="GV123" s="22"/>
      <c r="GW123" s="22"/>
    </row>
    <row r="124" spans="2:205">
      <c r="M124" s="23"/>
      <c r="N124" s="23"/>
      <c r="O124" s="23"/>
      <c r="P124" s="23"/>
      <c r="Q124" s="23"/>
      <c r="R124" s="54"/>
      <c r="S124" s="64"/>
      <c r="T124" s="30"/>
      <c r="U124" s="31"/>
      <c r="V124" s="30"/>
      <c r="W124" s="31"/>
      <c r="X124" s="30"/>
      <c r="Y124" s="31"/>
      <c r="Z124" s="31"/>
      <c r="AA124" s="31"/>
      <c r="AB124" s="64"/>
      <c r="AC124" s="64"/>
      <c r="AD124" s="31"/>
      <c r="AE124" s="31"/>
      <c r="AF124" s="64"/>
      <c r="AG124" s="64"/>
      <c r="AH124" s="64"/>
      <c r="AI124" s="64"/>
      <c r="AJ124" s="31"/>
      <c r="AK124" s="31"/>
      <c r="AL124" s="31"/>
      <c r="AM124" s="31"/>
      <c r="AN124" s="31"/>
      <c r="AO124" s="54"/>
      <c r="AP124" s="68"/>
      <c r="AQ124" s="32"/>
      <c r="AR124" s="22"/>
      <c r="AS124" s="22"/>
      <c r="AT124" s="22"/>
      <c r="AU124" s="22"/>
      <c r="AV124" s="22"/>
      <c r="AW124" s="22"/>
      <c r="AX124" s="22"/>
      <c r="AY124" s="69"/>
      <c r="AZ124" s="69"/>
      <c r="BA124" s="22"/>
      <c r="BB124" s="22"/>
      <c r="BC124" s="69"/>
      <c r="BD124" s="69"/>
      <c r="BH124" s="71"/>
      <c r="BI124" s="69"/>
      <c r="BJ124" s="22"/>
      <c r="BK124" s="22"/>
      <c r="BL124" s="22"/>
      <c r="BM124" s="22"/>
      <c r="BN124" s="22"/>
      <c r="BO124" s="22"/>
      <c r="BP124" s="22"/>
      <c r="BQ124" s="22"/>
      <c r="BR124" s="69"/>
      <c r="BS124" s="69"/>
      <c r="BT124" s="22"/>
      <c r="BU124" s="22"/>
      <c r="BV124" s="69"/>
      <c r="BW124" s="69"/>
      <c r="BX124" s="69"/>
      <c r="CV124" s="71"/>
      <c r="CW124" s="69"/>
      <c r="CX124" s="22"/>
      <c r="CY124" s="22"/>
      <c r="CZ124" s="22"/>
      <c r="DA124" s="22"/>
      <c r="DB124" s="22"/>
      <c r="DC124" s="22"/>
      <c r="DD124" s="22"/>
      <c r="DE124" s="22"/>
      <c r="DF124" s="69"/>
      <c r="DG124" s="69"/>
      <c r="DH124" s="22"/>
      <c r="DI124" s="22"/>
      <c r="DJ124" s="69"/>
      <c r="DK124" s="69"/>
      <c r="DL124" s="69"/>
      <c r="DM124" s="69"/>
      <c r="DN124" s="22"/>
      <c r="DO124" s="22"/>
      <c r="DP124" s="22"/>
      <c r="DQ124" s="22"/>
      <c r="DR124" s="22"/>
      <c r="DS124" s="71"/>
      <c r="DT124" s="69"/>
      <c r="DU124" s="22"/>
      <c r="DV124" s="22"/>
      <c r="DW124" s="22"/>
      <c r="DX124" s="33"/>
      <c r="DY124" s="34"/>
      <c r="DZ124" s="22"/>
      <c r="EA124" s="22"/>
      <c r="EB124" s="22"/>
      <c r="EC124" s="69"/>
      <c r="ED124" s="69"/>
      <c r="EE124" s="22"/>
      <c r="EF124" s="22"/>
      <c r="EG124" s="69"/>
      <c r="EH124" s="69"/>
      <c r="EI124" s="69"/>
      <c r="EJ124" s="22"/>
      <c r="EK124" s="25"/>
      <c r="EL124" s="71"/>
      <c r="EM124" s="69"/>
      <c r="EN124" s="22"/>
      <c r="EO124" s="22"/>
      <c r="EP124" s="22"/>
      <c r="EQ124" s="22"/>
      <c r="ER124" s="22"/>
      <c r="ES124" s="34"/>
      <c r="ET124" s="34"/>
      <c r="EU124" s="34"/>
      <c r="EV124" s="76"/>
      <c r="EW124" s="76"/>
      <c r="EX124" s="34"/>
      <c r="EY124" s="34"/>
      <c r="EZ124" s="76"/>
      <c r="FF124" s="81"/>
      <c r="FG124" s="78"/>
      <c r="FH124" s="78"/>
      <c r="FI124" s="69"/>
      <c r="FJ124" s="28"/>
      <c r="FM124" s="25"/>
      <c r="FN124" s="25"/>
      <c r="FO124" s="25"/>
      <c r="FP124" s="25"/>
      <c r="FQ124" s="25"/>
      <c r="FR124" s="25"/>
      <c r="GT124" s="71"/>
      <c r="GU124" s="22"/>
      <c r="GV124" s="22"/>
      <c r="GW124" s="22"/>
    </row>
    <row r="125" spans="2:205">
      <c r="M125" s="23"/>
      <c r="N125" s="23"/>
      <c r="O125" s="23"/>
      <c r="P125" s="23"/>
      <c r="Q125" s="23"/>
      <c r="R125" s="54"/>
      <c r="S125" s="64"/>
      <c r="T125" s="30"/>
      <c r="U125" s="31"/>
      <c r="V125" s="30"/>
      <c r="W125" s="31"/>
      <c r="X125" s="30"/>
      <c r="Y125" s="31"/>
      <c r="Z125" s="31"/>
      <c r="AA125" s="31"/>
      <c r="AB125" s="64"/>
      <c r="AC125" s="64"/>
      <c r="AD125" s="31"/>
      <c r="AE125" s="31"/>
      <c r="AF125" s="64"/>
      <c r="AG125" s="64"/>
      <c r="AH125" s="64"/>
      <c r="AI125" s="64"/>
      <c r="AJ125" s="31"/>
      <c r="AK125" s="31"/>
      <c r="AL125" s="31"/>
      <c r="AM125" s="31"/>
      <c r="AN125" s="31"/>
      <c r="AO125" s="54"/>
      <c r="AP125" s="68"/>
      <c r="AQ125" s="32"/>
      <c r="AR125" s="22"/>
      <c r="AS125" s="22"/>
      <c r="AT125" s="22"/>
      <c r="AU125" s="22"/>
      <c r="AV125" s="22"/>
      <c r="AW125" s="22"/>
      <c r="AX125" s="22"/>
      <c r="AY125" s="69"/>
      <c r="AZ125" s="69"/>
      <c r="BA125" s="22"/>
      <c r="BB125" s="22"/>
      <c r="BC125" s="69"/>
      <c r="BD125" s="69"/>
      <c r="BH125" s="71"/>
      <c r="BI125" s="69"/>
      <c r="BJ125" s="22"/>
      <c r="BK125" s="22"/>
      <c r="BL125" s="22"/>
      <c r="BM125" s="22"/>
      <c r="BN125" s="22"/>
      <c r="BO125" s="22"/>
      <c r="BP125" s="22"/>
      <c r="BQ125" s="22"/>
      <c r="BR125" s="69"/>
      <c r="BS125" s="69"/>
      <c r="BT125" s="22"/>
      <c r="BU125" s="22"/>
      <c r="BV125" s="69"/>
      <c r="BW125" s="69"/>
      <c r="BX125" s="69"/>
      <c r="CV125" s="71"/>
      <c r="CW125" s="69"/>
      <c r="CX125" s="22"/>
      <c r="CY125" s="22"/>
      <c r="CZ125" s="22"/>
      <c r="DA125" s="22"/>
      <c r="DB125" s="22"/>
      <c r="DC125" s="22"/>
      <c r="DD125" s="22"/>
      <c r="DE125" s="22"/>
      <c r="DF125" s="69"/>
      <c r="DG125" s="69"/>
      <c r="DH125" s="22"/>
      <c r="DI125" s="22"/>
      <c r="DJ125" s="69"/>
      <c r="DK125" s="69"/>
      <c r="DL125" s="69"/>
      <c r="DM125" s="69"/>
      <c r="DN125" s="22"/>
      <c r="DO125" s="22"/>
      <c r="DP125" s="22"/>
      <c r="DQ125" s="22"/>
      <c r="DR125" s="22"/>
      <c r="DS125" s="71"/>
      <c r="DT125" s="69"/>
      <c r="DU125" s="22"/>
      <c r="DV125" s="22"/>
      <c r="DW125" s="22"/>
      <c r="DX125" s="33"/>
      <c r="DY125" s="34"/>
      <c r="DZ125" s="22"/>
      <c r="EA125" s="22"/>
      <c r="EB125" s="22"/>
      <c r="EC125" s="69"/>
      <c r="ED125" s="69"/>
      <c r="EE125" s="22"/>
      <c r="EF125" s="22"/>
      <c r="EG125" s="69"/>
      <c r="EH125" s="69"/>
      <c r="EI125" s="69"/>
      <c r="EJ125" s="22"/>
      <c r="EK125" s="25"/>
      <c r="EL125" s="71"/>
      <c r="EM125" s="69"/>
      <c r="EN125" s="22"/>
      <c r="EO125" s="22"/>
      <c r="EP125" s="22"/>
      <c r="EQ125" s="22"/>
      <c r="ER125" s="22"/>
      <c r="ES125" s="34"/>
      <c r="ET125" s="34"/>
      <c r="EU125" s="34"/>
      <c r="EV125" s="76"/>
      <c r="EW125" s="76"/>
      <c r="EX125" s="34"/>
      <c r="EY125" s="34"/>
      <c r="EZ125" s="76"/>
      <c r="FF125" s="81"/>
      <c r="FG125" s="78"/>
      <c r="FH125" s="78"/>
      <c r="FI125" s="69"/>
      <c r="FJ125" s="28"/>
      <c r="FM125" s="25"/>
      <c r="FN125" s="25"/>
      <c r="FO125" s="25"/>
      <c r="FP125" s="25"/>
      <c r="FQ125" s="25"/>
      <c r="FR125" s="25"/>
      <c r="GT125" s="71"/>
      <c r="GU125" s="22"/>
      <c r="GV125" s="22"/>
      <c r="GW125" s="22"/>
    </row>
    <row r="126" spans="2:205">
      <c r="M126" s="23"/>
      <c r="N126" s="23"/>
      <c r="O126" s="23"/>
      <c r="P126" s="23"/>
      <c r="Q126" s="23"/>
      <c r="R126" s="54"/>
      <c r="S126" s="64"/>
      <c r="T126" s="30"/>
      <c r="U126" s="31"/>
      <c r="V126" s="30"/>
      <c r="W126" s="31"/>
      <c r="X126" s="30"/>
      <c r="Y126" s="31"/>
      <c r="Z126" s="31"/>
      <c r="AA126" s="31"/>
      <c r="AB126" s="64"/>
      <c r="AC126" s="64"/>
      <c r="AD126" s="31"/>
      <c r="AE126" s="31"/>
      <c r="AF126" s="64"/>
      <c r="AG126" s="64"/>
      <c r="AH126" s="64"/>
      <c r="AI126" s="64"/>
      <c r="AJ126" s="31"/>
      <c r="AK126" s="31"/>
      <c r="AL126" s="31"/>
      <c r="AM126" s="31"/>
      <c r="AN126" s="31"/>
      <c r="AO126" s="54"/>
      <c r="AP126" s="68"/>
      <c r="AQ126" s="32"/>
      <c r="AR126" s="22"/>
      <c r="AS126" s="22"/>
      <c r="AT126" s="22"/>
      <c r="AU126" s="22"/>
      <c r="AV126" s="22"/>
      <c r="AW126" s="22"/>
      <c r="AX126" s="22"/>
      <c r="AY126" s="69"/>
      <c r="AZ126" s="69"/>
      <c r="BA126" s="22"/>
      <c r="BB126" s="22"/>
      <c r="BC126" s="69"/>
      <c r="BD126" s="69"/>
      <c r="BH126" s="71"/>
      <c r="BI126" s="69"/>
      <c r="BJ126" s="22"/>
      <c r="BK126" s="22"/>
      <c r="BL126" s="22"/>
      <c r="BM126" s="22"/>
      <c r="BN126" s="22"/>
      <c r="BO126" s="22"/>
      <c r="BP126" s="22"/>
      <c r="BQ126" s="22"/>
      <c r="BR126" s="69"/>
      <c r="BS126" s="69"/>
      <c r="BT126" s="22"/>
      <c r="BU126" s="22"/>
      <c r="BV126" s="69"/>
      <c r="BW126" s="69"/>
      <c r="BX126" s="69"/>
      <c r="CV126" s="71"/>
      <c r="CW126" s="69"/>
      <c r="CX126" s="22"/>
      <c r="CY126" s="22"/>
      <c r="CZ126" s="22"/>
      <c r="DA126" s="22"/>
      <c r="DB126" s="22"/>
      <c r="DC126" s="22"/>
      <c r="DD126" s="22"/>
      <c r="DE126" s="22"/>
      <c r="DF126" s="69"/>
      <c r="DG126" s="69"/>
      <c r="DH126" s="22"/>
      <c r="DI126" s="22"/>
      <c r="DJ126" s="69"/>
      <c r="DK126" s="69"/>
      <c r="DL126" s="69"/>
      <c r="DM126" s="69"/>
      <c r="DN126" s="22"/>
      <c r="DO126" s="22"/>
      <c r="DP126" s="22"/>
      <c r="DQ126" s="22"/>
      <c r="DR126" s="22"/>
      <c r="DS126" s="71"/>
      <c r="DT126" s="69"/>
      <c r="DU126" s="22"/>
      <c r="DV126" s="22"/>
      <c r="DW126" s="22"/>
      <c r="DX126" s="33"/>
      <c r="DY126" s="34"/>
      <c r="DZ126" s="22"/>
      <c r="EA126" s="22"/>
      <c r="EB126" s="22"/>
      <c r="EC126" s="69"/>
      <c r="ED126" s="69"/>
      <c r="EE126" s="22"/>
      <c r="EF126" s="22"/>
      <c r="EG126" s="69"/>
      <c r="EH126" s="69"/>
      <c r="EI126" s="69"/>
      <c r="EJ126" s="22"/>
      <c r="EK126" s="25"/>
      <c r="EL126" s="71"/>
      <c r="EM126" s="69"/>
      <c r="EN126" s="22"/>
      <c r="EO126" s="22"/>
      <c r="EP126" s="22"/>
      <c r="EQ126" s="22"/>
      <c r="ER126" s="22"/>
      <c r="ES126" s="34"/>
      <c r="ET126" s="34"/>
      <c r="EU126" s="34"/>
      <c r="EV126" s="76"/>
      <c r="EW126" s="76"/>
      <c r="EX126" s="34"/>
      <c r="EY126" s="34"/>
      <c r="EZ126" s="76"/>
      <c r="FF126" s="81"/>
      <c r="FG126" s="78"/>
      <c r="FH126" s="78"/>
      <c r="FI126" s="69"/>
      <c r="FJ126" s="28"/>
      <c r="FM126" s="25"/>
      <c r="FN126" s="25"/>
      <c r="FO126" s="25"/>
      <c r="FP126" s="25"/>
      <c r="FQ126" s="25"/>
      <c r="FR126" s="25"/>
      <c r="GT126" s="71"/>
      <c r="GU126" s="22"/>
      <c r="GV126" s="22"/>
      <c r="GW126" s="22"/>
    </row>
    <row r="127" spans="2:205">
      <c r="M127" s="23"/>
      <c r="N127" s="23"/>
      <c r="O127" s="23"/>
      <c r="P127" s="23"/>
      <c r="Q127" s="23"/>
      <c r="R127" s="54"/>
      <c r="S127" s="64"/>
      <c r="T127" s="30"/>
      <c r="U127" s="31"/>
      <c r="V127" s="30"/>
      <c r="W127" s="31"/>
      <c r="X127" s="30"/>
      <c r="Y127" s="31"/>
      <c r="Z127" s="31"/>
      <c r="AA127" s="31"/>
      <c r="AB127" s="64"/>
      <c r="AC127" s="64"/>
      <c r="AD127" s="31"/>
      <c r="AE127" s="31"/>
      <c r="AF127" s="64"/>
      <c r="AG127" s="64"/>
      <c r="AH127" s="64"/>
      <c r="AI127" s="64"/>
      <c r="AJ127" s="31"/>
      <c r="AK127" s="31"/>
      <c r="AL127" s="31"/>
      <c r="AM127" s="31"/>
      <c r="AN127" s="31"/>
      <c r="AO127" s="54"/>
      <c r="AP127" s="68"/>
      <c r="AQ127" s="32"/>
      <c r="AR127" s="22"/>
      <c r="AS127" s="22"/>
      <c r="AT127" s="22"/>
      <c r="AU127" s="22"/>
      <c r="AV127" s="22"/>
      <c r="AW127" s="22"/>
      <c r="AX127" s="22"/>
      <c r="AY127" s="69"/>
      <c r="AZ127" s="69"/>
      <c r="BA127" s="22"/>
      <c r="BB127" s="22"/>
      <c r="BC127" s="69"/>
      <c r="BD127" s="69"/>
      <c r="BH127" s="71"/>
      <c r="BI127" s="69"/>
      <c r="BJ127" s="22"/>
      <c r="BK127" s="22"/>
      <c r="BL127" s="22"/>
      <c r="BM127" s="22"/>
      <c r="BN127" s="22"/>
      <c r="BO127" s="22"/>
      <c r="BP127" s="22"/>
      <c r="BQ127" s="22"/>
      <c r="BR127" s="69"/>
      <c r="BS127" s="69"/>
      <c r="BT127" s="22"/>
      <c r="BU127" s="22"/>
      <c r="BV127" s="69"/>
      <c r="BW127" s="69"/>
      <c r="BX127" s="69"/>
      <c r="CV127" s="71"/>
      <c r="CW127" s="69"/>
      <c r="CX127" s="22"/>
      <c r="CY127" s="22"/>
      <c r="CZ127" s="22"/>
      <c r="DA127" s="22"/>
      <c r="DB127" s="22"/>
      <c r="DC127" s="22"/>
      <c r="DD127" s="22"/>
      <c r="DE127" s="22"/>
      <c r="DF127" s="69"/>
      <c r="DG127" s="69"/>
      <c r="DH127" s="22"/>
      <c r="DI127" s="22"/>
      <c r="DJ127" s="69"/>
      <c r="DK127" s="69"/>
      <c r="DL127" s="69"/>
      <c r="DM127" s="69"/>
      <c r="DN127" s="22"/>
      <c r="DO127" s="22"/>
      <c r="DP127" s="22"/>
      <c r="DQ127" s="22"/>
      <c r="DR127" s="22"/>
      <c r="DS127" s="71"/>
      <c r="DT127" s="69"/>
      <c r="DU127" s="22"/>
      <c r="DV127" s="22"/>
      <c r="DW127" s="22"/>
      <c r="DX127" s="33"/>
      <c r="DY127" s="34"/>
      <c r="DZ127" s="22"/>
      <c r="EA127" s="22"/>
      <c r="EB127" s="22"/>
      <c r="EC127" s="69"/>
      <c r="ED127" s="69"/>
      <c r="EE127" s="22"/>
      <c r="EF127" s="22"/>
      <c r="EG127" s="69"/>
      <c r="EH127" s="69"/>
      <c r="EI127" s="69"/>
      <c r="EJ127" s="22"/>
      <c r="EK127" s="25"/>
      <c r="EL127" s="71"/>
      <c r="EM127" s="69"/>
      <c r="EN127" s="22"/>
      <c r="EO127" s="22"/>
      <c r="EP127" s="22"/>
      <c r="EQ127" s="22"/>
      <c r="ER127" s="22"/>
      <c r="ES127" s="34"/>
      <c r="ET127" s="34"/>
      <c r="EU127" s="34"/>
      <c r="EV127" s="76"/>
      <c r="EW127" s="76"/>
      <c r="EX127" s="34"/>
      <c r="EY127" s="34"/>
      <c r="EZ127" s="76"/>
      <c r="FF127" s="81"/>
      <c r="FG127" s="78"/>
      <c r="FH127" s="78"/>
      <c r="FI127" s="69"/>
      <c r="FJ127" s="28"/>
      <c r="FM127" s="25"/>
      <c r="FN127" s="25"/>
      <c r="FO127" s="25"/>
      <c r="FP127" s="25"/>
      <c r="FQ127" s="25"/>
      <c r="FR127" s="25"/>
      <c r="GT127" s="71"/>
      <c r="GU127" s="22"/>
      <c r="GV127" s="22"/>
      <c r="GW127" s="22"/>
    </row>
    <row r="128" spans="2:205">
      <c r="M128" s="23"/>
      <c r="N128" s="23"/>
      <c r="O128" s="23"/>
      <c r="P128" s="23"/>
      <c r="Q128" s="23"/>
      <c r="R128" s="54"/>
      <c r="S128" s="64"/>
      <c r="T128" s="30"/>
      <c r="U128" s="31"/>
      <c r="V128" s="30"/>
      <c r="W128" s="31"/>
      <c r="X128" s="30"/>
      <c r="Y128" s="31"/>
      <c r="Z128" s="31"/>
      <c r="AA128" s="31"/>
      <c r="AB128" s="64"/>
      <c r="AC128" s="64"/>
      <c r="AD128" s="31"/>
      <c r="AE128" s="31"/>
      <c r="AF128" s="64"/>
      <c r="AG128" s="64"/>
      <c r="AH128" s="64"/>
      <c r="AI128" s="64"/>
      <c r="AJ128" s="31"/>
      <c r="AK128" s="31"/>
      <c r="AL128" s="31"/>
      <c r="AM128" s="31"/>
      <c r="AN128" s="31"/>
      <c r="AO128" s="54"/>
      <c r="AP128" s="68"/>
      <c r="AQ128" s="32"/>
      <c r="AR128" s="22"/>
      <c r="AS128" s="22"/>
      <c r="AT128" s="22"/>
      <c r="AU128" s="22"/>
      <c r="AV128" s="22"/>
      <c r="AW128" s="22"/>
      <c r="AX128" s="22"/>
      <c r="AY128" s="69"/>
      <c r="AZ128" s="69"/>
      <c r="BA128" s="22"/>
      <c r="BB128" s="22"/>
      <c r="BC128" s="69"/>
      <c r="BD128" s="69"/>
      <c r="BH128" s="71"/>
      <c r="BI128" s="69"/>
      <c r="BJ128" s="22"/>
      <c r="BK128" s="22"/>
      <c r="BL128" s="22"/>
      <c r="BM128" s="22"/>
      <c r="BN128" s="22"/>
      <c r="BO128" s="22"/>
      <c r="BP128" s="22"/>
      <c r="BQ128" s="22"/>
      <c r="BR128" s="69"/>
      <c r="BS128" s="69"/>
      <c r="BT128" s="22"/>
      <c r="BU128" s="22"/>
      <c r="BV128" s="69"/>
      <c r="BW128" s="69"/>
      <c r="BX128" s="69"/>
      <c r="CV128" s="71"/>
      <c r="CW128" s="69"/>
      <c r="CX128" s="22"/>
      <c r="CY128" s="22"/>
      <c r="CZ128" s="22"/>
      <c r="DA128" s="22"/>
      <c r="DB128" s="22"/>
      <c r="DC128" s="22"/>
      <c r="DD128" s="22"/>
      <c r="DE128" s="22"/>
      <c r="DF128" s="69"/>
      <c r="DG128" s="69"/>
      <c r="DH128" s="22"/>
      <c r="DI128" s="22"/>
      <c r="DJ128" s="69"/>
      <c r="DK128" s="69"/>
      <c r="DL128" s="69"/>
      <c r="DM128" s="69"/>
      <c r="DN128" s="22"/>
      <c r="DO128" s="22"/>
      <c r="DP128" s="22"/>
      <c r="DQ128" s="22"/>
      <c r="DR128" s="22"/>
      <c r="DS128" s="71"/>
      <c r="DT128" s="69"/>
      <c r="DU128" s="22"/>
      <c r="DV128" s="22"/>
      <c r="DW128" s="22"/>
      <c r="DX128" s="33"/>
      <c r="DY128" s="34"/>
      <c r="DZ128" s="22"/>
      <c r="EA128" s="22"/>
      <c r="EB128" s="22"/>
      <c r="EC128" s="69"/>
      <c r="ED128" s="69"/>
      <c r="EE128" s="22"/>
      <c r="EF128" s="22"/>
      <c r="EG128" s="69"/>
      <c r="EH128" s="69"/>
      <c r="EI128" s="69"/>
      <c r="EJ128" s="22"/>
      <c r="EK128" s="25"/>
      <c r="EL128" s="71"/>
      <c r="EM128" s="69"/>
      <c r="EN128" s="22"/>
      <c r="EO128" s="22"/>
      <c r="EP128" s="22"/>
      <c r="EQ128" s="22"/>
      <c r="ER128" s="22"/>
      <c r="ES128" s="34"/>
      <c r="ET128" s="34"/>
      <c r="EU128" s="34"/>
      <c r="EV128" s="76"/>
      <c r="EW128" s="76"/>
      <c r="EX128" s="34"/>
      <c r="EY128" s="34"/>
      <c r="EZ128" s="76"/>
      <c r="FF128" s="81"/>
      <c r="FG128" s="78"/>
      <c r="FH128" s="78"/>
      <c r="FI128" s="69"/>
      <c r="FJ128" s="28"/>
      <c r="FM128" s="25"/>
      <c r="FN128" s="25"/>
      <c r="FO128" s="25"/>
      <c r="FP128" s="25"/>
      <c r="FQ128" s="25"/>
      <c r="FR128" s="25"/>
      <c r="GT128" s="71"/>
      <c r="GU128" s="22"/>
      <c r="GV128" s="22"/>
      <c r="GW128" s="22"/>
    </row>
    <row r="129" spans="141:174">
      <c r="EK129" s="25"/>
      <c r="FM129" s="25"/>
      <c r="FN129" s="25"/>
      <c r="FO129" s="25"/>
      <c r="FP129" s="25"/>
      <c r="FQ129" s="25"/>
      <c r="FR129" s="25"/>
    </row>
    <row r="130" spans="141:174">
      <c r="EK130" s="25"/>
      <c r="FM130" s="25"/>
      <c r="FN130" s="25"/>
      <c r="FO130" s="25"/>
      <c r="FP130" s="25"/>
      <c r="FQ130" s="25"/>
      <c r="FR130" s="25"/>
    </row>
    <row r="131" spans="141:174">
      <c r="EK131" s="25"/>
      <c r="FM131" s="25"/>
      <c r="FN131" s="25"/>
      <c r="FO131" s="25"/>
      <c r="FP131" s="25"/>
      <c r="FQ131" s="25"/>
      <c r="FR131" s="25"/>
    </row>
    <row r="132" spans="141:174">
      <c r="EK132" s="25"/>
      <c r="FM132" s="25"/>
      <c r="FN132" s="25"/>
      <c r="FO132" s="25"/>
      <c r="FP132" s="25"/>
      <c r="FQ132" s="25"/>
      <c r="FR132" s="25"/>
    </row>
    <row r="133" spans="141:174">
      <c r="EK133" s="25"/>
      <c r="FM133" s="25"/>
      <c r="FN133" s="25"/>
      <c r="FO133" s="25"/>
      <c r="FP133" s="25"/>
      <c r="FQ133" s="25"/>
      <c r="FR133" s="25"/>
    </row>
    <row r="134" spans="141:174">
      <c r="EK134" s="25"/>
      <c r="FM134" s="25"/>
      <c r="FN134" s="25"/>
      <c r="FO134" s="25"/>
      <c r="FP134" s="25"/>
      <c r="FQ134" s="25"/>
      <c r="FR134" s="25"/>
    </row>
    <row r="135" spans="141:174">
      <c r="EK135" s="25"/>
      <c r="FM135" s="25"/>
      <c r="FN135" s="25"/>
      <c r="FO135" s="25"/>
      <c r="FP135" s="25"/>
      <c r="FQ135" s="25"/>
      <c r="FR135" s="25"/>
    </row>
    <row r="136" spans="141:174">
      <c r="EK136" s="25"/>
      <c r="FM136" s="25"/>
      <c r="FN136" s="25"/>
      <c r="FO136" s="25"/>
      <c r="FP136" s="25"/>
      <c r="FQ136" s="25"/>
      <c r="FR136" s="25"/>
    </row>
    <row r="137" spans="141:174">
      <c r="EK137" s="25"/>
      <c r="FM137" s="25"/>
      <c r="FN137" s="25"/>
      <c r="FO137" s="25"/>
      <c r="FP137" s="25"/>
      <c r="FQ137" s="25"/>
      <c r="FR137" s="25"/>
    </row>
    <row r="138" spans="141:174">
      <c r="EK138" s="25"/>
      <c r="FM138" s="25"/>
      <c r="FN138" s="25"/>
      <c r="FO138" s="25"/>
      <c r="FP138" s="25"/>
      <c r="FQ138" s="25"/>
      <c r="FR138" s="25"/>
    </row>
    <row r="139" spans="141:174">
      <c r="EK139" s="25"/>
      <c r="FM139" s="25"/>
      <c r="FN139" s="25"/>
      <c r="FO139" s="25"/>
      <c r="FP139" s="25"/>
      <c r="FQ139" s="25"/>
      <c r="FR139" s="25"/>
    </row>
    <row r="140" spans="141:174">
      <c r="EK140" s="25"/>
      <c r="FM140" s="25"/>
      <c r="FN140" s="25"/>
      <c r="FO140" s="25"/>
      <c r="FP140" s="25"/>
      <c r="FQ140" s="25"/>
      <c r="FR140" s="25"/>
    </row>
    <row r="141" spans="141:174">
      <c r="EK141" s="25"/>
      <c r="FM141" s="25"/>
      <c r="FN141" s="25"/>
      <c r="FO141" s="25"/>
      <c r="FP141" s="25"/>
      <c r="FQ141" s="25"/>
      <c r="FR141" s="25"/>
    </row>
    <row r="142" spans="141:174">
      <c r="EK142" s="25"/>
      <c r="FM142" s="25"/>
      <c r="FN142" s="25"/>
      <c r="FO142" s="25"/>
      <c r="FP142" s="25"/>
      <c r="FQ142" s="25"/>
      <c r="FR142" s="25"/>
    </row>
    <row r="143" spans="141:174">
      <c r="EK143" s="25"/>
      <c r="FM143" s="25"/>
      <c r="FN143" s="25"/>
      <c r="FO143" s="25"/>
      <c r="FP143" s="25"/>
      <c r="FQ143" s="25"/>
      <c r="FR143" s="25"/>
    </row>
    <row r="144" spans="141:174">
      <c r="EK144" s="25"/>
      <c r="FM144" s="25"/>
      <c r="FN144" s="25"/>
      <c r="FO144" s="25"/>
      <c r="FP144" s="25"/>
      <c r="FQ144" s="25"/>
      <c r="FR144" s="25"/>
    </row>
    <row r="145" spans="141:174">
      <c r="EK145" s="25"/>
      <c r="FM145" s="25"/>
      <c r="FN145" s="25"/>
      <c r="FO145" s="25"/>
      <c r="FP145" s="25"/>
      <c r="FQ145" s="25"/>
      <c r="FR145" s="25"/>
    </row>
    <row r="146" spans="141:174">
      <c r="EK146" s="25"/>
      <c r="FM146" s="25"/>
      <c r="FN146" s="25"/>
      <c r="FO146" s="25"/>
      <c r="FP146" s="25"/>
      <c r="FQ146" s="25"/>
      <c r="FR146" s="25"/>
    </row>
    <row r="147" spans="141:174">
      <c r="EK147" s="25"/>
      <c r="FM147" s="25"/>
      <c r="FN147" s="25"/>
      <c r="FO147" s="25"/>
      <c r="FP147" s="25"/>
      <c r="FQ147" s="25"/>
      <c r="FR147" s="25"/>
    </row>
    <row r="148" spans="141:174">
      <c r="EK148" s="25"/>
      <c r="FM148" s="25"/>
      <c r="FN148" s="25"/>
      <c r="FO148" s="25"/>
      <c r="FP148" s="25"/>
      <c r="FQ148" s="25"/>
      <c r="FR148" s="25"/>
    </row>
    <row r="149" spans="141:174">
      <c r="EK149" s="25"/>
      <c r="FM149" s="25"/>
      <c r="FN149" s="25"/>
      <c r="FO149" s="25"/>
      <c r="FP149" s="25"/>
      <c r="FQ149" s="25"/>
      <c r="FR149" s="25"/>
    </row>
    <row r="150" spans="141:174">
      <c r="EK150" s="25"/>
      <c r="FM150" s="25"/>
      <c r="FN150" s="25"/>
      <c r="FO150" s="25"/>
      <c r="FP150" s="25"/>
      <c r="FQ150" s="25"/>
      <c r="FR150" s="25"/>
    </row>
    <row r="151" spans="141:174">
      <c r="EK151" s="25"/>
      <c r="FM151" s="25"/>
      <c r="FN151" s="25"/>
      <c r="FO151" s="25"/>
      <c r="FP151" s="25"/>
      <c r="FQ151" s="25"/>
      <c r="FR151" s="25"/>
    </row>
    <row r="152" spans="141:174">
      <c r="EK152" s="25"/>
      <c r="FM152" s="25"/>
      <c r="FN152" s="25"/>
      <c r="FO152" s="25"/>
      <c r="FP152" s="25"/>
      <c r="FQ152" s="25"/>
      <c r="FR152" s="25"/>
    </row>
    <row r="153" spans="141:174">
      <c r="EK153" s="25"/>
      <c r="FM153" s="25"/>
      <c r="FN153" s="25"/>
      <c r="FO153" s="25"/>
      <c r="FP153" s="25"/>
      <c r="FQ153" s="25"/>
      <c r="FR153" s="25"/>
    </row>
    <row r="154" spans="141:174">
      <c r="EK154" s="25"/>
      <c r="FM154" s="25"/>
      <c r="FN154" s="25"/>
      <c r="FO154" s="25"/>
      <c r="FP154" s="25"/>
      <c r="FQ154" s="25"/>
      <c r="FR154" s="25"/>
    </row>
    <row r="155" spans="141:174">
      <c r="EK155" s="25"/>
      <c r="FM155" s="25"/>
      <c r="FN155" s="25"/>
      <c r="FO155" s="25"/>
      <c r="FP155" s="25"/>
      <c r="FQ155" s="25"/>
      <c r="FR155" s="25"/>
    </row>
    <row r="156" spans="141:174">
      <c r="EK156" s="25"/>
      <c r="FM156" s="25"/>
      <c r="FN156" s="25"/>
      <c r="FO156" s="25"/>
      <c r="FP156" s="25"/>
      <c r="FQ156" s="25"/>
      <c r="FR156" s="25"/>
    </row>
    <row r="157" spans="141:174">
      <c r="EK157" s="25"/>
      <c r="FM157" s="25"/>
      <c r="FN157" s="25"/>
      <c r="FO157" s="25"/>
      <c r="FP157" s="25"/>
      <c r="FQ157" s="25"/>
      <c r="FR157" s="25"/>
    </row>
    <row r="158" spans="141:174">
      <c r="EK158" s="25"/>
      <c r="FM158" s="25"/>
      <c r="FN158" s="25"/>
      <c r="FO158" s="25"/>
      <c r="FP158" s="25"/>
      <c r="FQ158" s="25"/>
      <c r="FR158" s="25"/>
    </row>
    <row r="159" spans="141:174">
      <c r="EK159" s="25"/>
      <c r="FM159" s="25"/>
      <c r="FN159" s="25"/>
      <c r="FO159" s="25"/>
      <c r="FP159" s="25"/>
      <c r="FQ159" s="25"/>
      <c r="FR159" s="25"/>
    </row>
    <row r="160" spans="141:174">
      <c r="EK160" s="25"/>
      <c r="FM160" s="25"/>
      <c r="FN160" s="25"/>
      <c r="FO160" s="25"/>
      <c r="FP160" s="25"/>
      <c r="FQ160" s="25"/>
      <c r="FR160" s="25"/>
    </row>
    <row r="161" spans="141:174">
      <c r="EK161" s="25"/>
      <c r="FM161" s="25"/>
      <c r="FN161" s="25"/>
      <c r="FO161" s="25"/>
      <c r="FP161" s="25"/>
      <c r="FQ161" s="25"/>
      <c r="FR161" s="25"/>
    </row>
    <row r="162" spans="141:174">
      <c r="EK162" s="25"/>
      <c r="FM162" s="25"/>
      <c r="FN162" s="25"/>
      <c r="FO162" s="25"/>
      <c r="FP162" s="25"/>
      <c r="FQ162" s="25"/>
      <c r="FR162" s="25"/>
    </row>
    <row r="163" spans="141:174">
      <c r="EK163" s="25"/>
      <c r="FM163" s="25"/>
      <c r="FN163" s="25"/>
      <c r="FO163" s="25"/>
      <c r="FP163" s="25"/>
      <c r="FQ163" s="25"/>
      <c r="FR163" s="25"/>
    </row>
    <row r="164" spans="141:174">
      <c r="EK164" s="25"/>
      <c r="FM164" s="25"/>
      <c r="FN164" s="25"/>
      <c r="FO164" s="25"/>
      <c r="FP164" s="25"/>
      <c r="FQ164" s="25"/>
      <c r="FR164" s="25"/>
    </row>
    <row r="165" spans="141:174">
      <c r="EK165" s="25"/>
      <c r="FM165" s="25"/>
      <c r="FN165" s="25"/>
      <c r="FO165" s="25"/>
      <c r="FP165" s="25"/>
      <c r="FQ165" s="25"/>
      <c r="FR165" s="25"/>
    </row>
    <row r="166" spans="141:174">
      <c r="EK166" s="25"/>
      <c r="FM166" s="25"/>
      <c r="FN166" s="25"/>
      <c r="FO166" s="25"/>
      <c r="FP166" s="25"/>
      <c r="FQ166" s="25"/>
      <c r="FR166" s="25"/>
    </row>
    <row r="167" spans="141:174">
      <c r="EK167" s="25"/>
      <c r="FM167" s="25"/>
      <c r="FN167" s="25"/>
      <c r="FO167" s="25"/>
      <c r="FP167" s="25"/>
      <c r="FQ167" s="25"/>
      <c r="FR167" s="25"/>
    </row>
    <row r="168" spans="141:174">
      <c r="EK168" s="25"/>
      <c r="FM168" s="25"/>
      <c r="FN168" s="25"/>
      <c r="FO168" s="25"/>
      <c r="FP168" s="25"/>
      <c r="FQ168" s="25"/>
      <c r="FR168" s="25"/>
    </row>
    <row r="169" spans="141:174">
      <c r="EK169" s="25"/>
      <c r="FM169" s="25"/>
      <c r="FN169" s="25"/>
      <c r="FO169" s="25"/>
      <c r="FP169" s="25"/>
      <c r="FQ169" s="25"/>
      <c r="FR169" s="25"/>
    </row>
    <row r="170" spans="141:174">
      <c r="EK170" s="25"/>
      <c r="FM170" s="25"/>
      <c r="FN170" s="25"/>
      <c r="FO170" s="25"/>
      <c r="FP170" s="25"/>
      <c r="FQ170" s="25"/>
      <c r="FR170" s="25"/>
    </row>
    <row r="171" spans="141:174">
      <c r="EK171" s="25"/>
      <c r="FM171" s="25"/>
      <c r="FN171" s="25"/>
      <c r="FO171" s="25"/>
      <c r="FP171" s="25"/>
      <c r="FQ171" s="25"/>
      <c r="FR171" s="25"/>
    </row>
    <row r="172" spans="141:174">
      <c r="EK172" s="25"/>
      <c r="FM172" s="25"/>
      <c r="FN172" s="25"/>
      <c r="FO172" s="25"/>
      <c r="FP172" s="25"/>
      <c r="FQ172" s="25"/>
      <c r="FR172" s="25"/>
    </row>
    <row r="173" spans="141:174">
      <c r="EK173" s="25"/>
      <c r="FM173" s="25"/>
      <c r="FN173" s="25"/>
      <c r="FO173" s="25"/>
      <c r="FP173" s="25"/>
      <c r="FQ173" s="25"/>
      <c r="FR173" s="25"/>
    </row>
    <row r="174" spans="141:174">
      <c r="EK174" s="25"/>
      <c r="FM174" s="25"/>
      <c r="FN174" s="25"/>
      <c r="FO174" s="25"/>
      <c r="FP174" s="25"/>
      <c r="FQ174" s="25"/>
      <c r="FR174" s="25"/>
    </row>
    <row r="175" spans="141:174">
      <c r="EK175" s="25"/>
      <c r="FM175" s="25"/>
      <c r="FN175" s="25"/>
      <c r="FO175" s="25"/>
      <c r="FP175" s="25"/>
      <c r="FQ175" s="25"/>
      <c r="FR175" s="25"/>
    </row>
    <row r="176" spans="141:174">
      <c r="EK176" s="25"/>
      <c r="FM176" s="25"/>
      <c r="FN176" s="25"/>
      <c r="FO176" s="25"/>
      <c r="FP176" s="25"/>
      <c r="FQ176" s="25"/>
      <c r="FR176" s="25"/>
    </row>
    <row r="177" spans="141:174">
      <c r="EK177" s="25"/>
      <c r="FM177" s="25"/>
      <c r="FN177" s="25"/>
      <c r="FO177" s="25"/>
      <c r="FP177" s="25"/>
      <c r="FQ177" s="25"/>
      <c r="FR177" s="25"/>
    </row>
    <row r="178" spans="141:174">
      <c r="EK178" s="25"/>
      <c r="FM178" s="25"/>
      <c r="FN178" s="25"/>
      <c r="FO178" s="25"/>
      <c r="FP178" s="25"/>
      <c r="FQ178" s="25"/>
      <c r="FR178" s="25"/>
    </row>
    <row r="179" spans="141:174">
      <c r="EK179" s="25"/>
      <c r="FM179" s="25"/>
      <c r="FN179" s="25"/>
      <c r="FO179" s="25"/>
      <c r="FP179" s="25"/>
      <c r="FQ179" s="25"/>
      <c r="FR179" s="25"/>
    </row>
    <row r="180" spans="141:174">
      <c r="EK180" s="25"/>
      <c r="FM180" s="25"/>
      <c r="FN180" s="25"/>
      <c r="FO180" s="25"/>
      <c r="FP180" s="25"/>
      <c r="FQ180" s="25"/>
      <c r="FR180" s="25"/>
    </row>
    <row r="181" spans="141:174">
      <c r="EK181" s="25"/>
      <c r="FM181" s="25"/>
      <c r="FN181" s="25"/>
      <c r="FO181" s="25"/>
      <c r="FP181" s="25"/>
      <c r="FQ181" s="25"/>
      <c r="FR181" s="25"/>
    </row>
    <row r="182" spans="141:174">
      <c r="EK182" s="25"/>
      <c r="FM182" s="25"/>
      <c r="FN182" s="25"/>
      <c r="FO182" s="25"/>
      <c r="FP182" s="25"/>
      <c r="FQ182" s="25"/>
      <c r="FR182" s="25"/>
    </row>
    <row r="183" spans="141:174">
      <c r="EK183" s="25"/>
      <c r="FM183" s="25"/>
      <c r="FN183" s="25"/>
      <c r="FO183" s="25"/>
      <c r="FP183" s="25"/>
      <c r="FQ183" s="25"/>
      <c r="FR183" s="25"/>
    </row>
    <row r="184" spans="141:174">
      <c r="EK184" s="25"/>
      <c r="FM184" s="25"/>
      <c r="FN184" s="25"/>
      <c r="FO184" s="25"/>
      <c r="FP184" s="25"/>
      <c r="FQ184" s="25"/>
      <c r="FR184" s="25"/>
    </row>
    <row r="185" spans="141:174">
      <c r="EK185" s="25"/>
      <c r="FM185" s="25"/>
      <c r="FN185" s="25"/>
      <c r="FO185" s="25"/>
      <c r="FP185" s="25"/>
      <c r="FQ185" s="25"/>
      <c r="FR185" s="25"/>
    </row>
    <row r="186" spans="141:174">
      <c r="EK186" s="25"/>
      <c r="FM186" s="25"/>
      <c r="FN186" s="25"/>
      <c r="FO186" s="25"/>
      <c r="FP186" s="25"/>
      <c r="FQ186" s="25"/>
      <c r="FR186" s="25"/>
    </row>
    <row r="187" spans="141:174">
      <c r="EK187" s="25"/>
      <c r="FM187" s="25"/>
      <c r="FN187" s="25"/>
      <c r="FO187" s="25"/>
      <c r="FP187" s="25"/>
      <c r="FQ187" s="25"/>
      <c r="FR187" s="25"/>
    </row>
    <row r="188" spans="141:174">
      <c r="EK188" s="25"/>
      <c r="FM188" s="25"/>
      <c r="FN188" s="25"/>
      <c r="FO188" s="25"/>
      <c r="FP188" s="25"/>
      <c r="FQ188" s="25"/>
      <c r="FR188" s="25"/>
    </row>
    <row r="189" spans="141:174">
      <c r="EK189" s="25"/>
      <c r="FM189" s="25"/>
      <c r="FN189" s="25"/>
      <c r="FO189" s="25"/>
      <c r="FP189" s="25"/>
      <c r="FQ189" s="25"/>
      <c r="FR189" s="25"/>
    </row>
    <row r="190" spans="141:174">
      <c r="EK190" s="25"/>
      <c r="FM190" s="25"/>
      <c r="FN190" s="25"/>
      <c r="FO190" s="25"/>
      <c r="FP190" s="25"/>
      <c r="FQ190" s="25"/>
      <c r="FR190" s="25"/>
    </row>
    <row r="191" spans="141:174">
      <c r="EK191" s="25"/>
      <c r="FM191" s="25"/>
      <c r="FN191" s="25"/>
      <c r="FO191" s="25"/>
      <c r="FP191" s="25"/>
      <c r="FQ191" s="25"/>
      <c r="FR191" s="25"/>
    </row>
    <row r="192" spans="141:174">
      <c r="EK192" s="25"/>
      <c r="FM192" s="25"/>
      <c r="FN192" s="25"/>
      <c r="FO192" s="25"/>
      <c r="FP192" s="25"/>
      <c r="FQ192" s="25"/>
      <c r="FR192" s="25"/>
    </row>
    <row r="193" spans="141:174">
      <c r="EK193" s="25"/>
      <c r="FM193" s="25"/>
      <c r="FN193" s="25"/>
      <c r="FO193" s="25"/>
      <c r="FP193" s="25"/>
      <c r="FQ193" s="25"/>
      <c r="FR193" s="25"/>
    </row>
    <row r="194" spans="141:174">
      <c r="EK194" s="25"/>
      <c r="FM194" s="25"/>
      <c r="FN194" s="25"/>
      <c r="FO194" s="25"/>
      <c r="FP194" s="25"/>
      <c r="FQ194" s="25"/>
      <c r="FR194" s="25"/>
    </row>
    <row r="195" spans="141:174">
      <c r="EK195" s="25"/>
      <c r="FM195" s="25"/>
      <c r="FN195" s="25"/>
      <c r="FO195" s="25"/>
      <c r="FP195" s="25"/>
      <c r="FQ195" s="25"/>
      <c r="FR195" s="25"/>
    </row>
    <row r="196" spans="141:174">
      <c r="EK196" s="25"/>
      <c r="FM196" s="25"/>
      <c r="FN196" s="25"/>
      <c r="FO196" s="25"/>
      <c r="FP196" s="25"/>
      <c r="FQ196" s="25"/>
      <c r="FR196" s="25"/>
    </row>
    <row r="197" spans="141:174">
      <c r="EK197" s="25"/>
      <c r="FM197" s="25"/>
      <c r="FN197" s="25"/>
      <c r="FO197" s="25"/>
      <c r="FP197" s="25"/>
      <c r="FQ197" s="25"/>
      <c r="FR197" s="25"/>
    </row>
    <row r="198" spans="141:174">
      <c r="EK198" s="25"/>
      <c r="FM198" s="25"/>
      <c r="FN198" s="25"/>
      <c r="FO198" s="25"/>
      <c r="FP198" s="25"/>
      <c r="FQ198" s="25"/>
      <c r="FR198" s="25"/>
    </row>
    <row r="199" spans="141:174">
      <c r="EK199" s="25"/>
      <c r="FM199" s="25"/>
      <c r="FN199" s="25"/>
      <c r="FO199" s="25"/>
      <c r="FP199" s="25"/>
      <c r="FQ199" s="25"/>
      <c r="FR199" s="25"/>
    </row>
    <row r="200" spans="141:174">
      <c r="EK200" s="25"/>
      <c r="FM200" s="25"/>
      <c r="FN200" s="25"/>
      <c r="FO200" s="25"/>
      <c r="FP200" s="25"/>
      <c r="FQ200" s="25"/>
      <c r="FR200" s="25"/>
    </row>
    <row r="201" spans="141:174">
      <c r="EK201" s="25"/>
      <c r="FM201" s="25"/>
      <c r="FN201" s="25"/>
      <c r="FO201" s="25"/>
      <c r="FP201" s="25"/>
      <c r="FQ201" s="25"/>
      <c r="FR201" s="25"/>
    </row>
    <row r="202" spans="141:174">
      <c r="EK202" s="25"/>
      <c r="FM202" s="25"/>
      <c r="FN202" s="25"/>
      <c r="FO202" s="25"/>
      <c r="FP202" s="25"/>
      <c r="FQ202" s="25"/>
      <c r="FR202" s="25"/>
    </row>
    <row r="203" spans="141:174">
      <c r="EK203" s="25"/>
      <c r="FM203" s="25"/>
      <c r="FN203" s="25"/>
      <c r="FO203" s="25"/>
      <c r="FP203" s="25"/>
      <c r="FQ203" s="25"/>
      <c r="FR203" s="25"/>
    </row>
    <row r="204" spans="141:174">
      <c r="EK204" s="25"/>
      <c r="FM204" s="25"/>
      <c r="FN204" s="25"/>
      <c r="FO204" s="25"/>
      <c r="FP204" s="25"/>
      <c r="FQ204" s="25"/>
      <c r="FR204" s="25"/>
    </row>
    <row r="205" spans="141:174">
      <c r="EK205" s="25"/>
      <c r="FM205" s="25"/>
      <c r="FN205" s="25"/>
      <c r="FO205" s="25"/>
      <c r="FP205" s="25"/>
      <c r="FQ205" s="25"/>
      <c r="FR205" s="25"/>
    </row>
    <row r="206" spans="141:174">
      <c r="EK206" s="25"/>
      <c r="FM206" s="25"/>
      <c r="FN206" s="25"/>
      <c r="FO206" s="25"/>
      <c r="FP206" s="25"/>
      <c r="FQ206" s="25"/>
      <c r="FR206" s="25"/>
    </row>
    <row r="207" spans="141:174">
      <c r="EK207" s="25"/>
      <c r="FM207" s="25"/>
      <c r="FN207" s="25"/>
      <c r="FO207" s="25"/>
      <c r="FP207" s="25"/>
      <c r="FQ207" s="25"/>
      <c r="FR207" s="25"/>
    </row>
    <row r="208" spans="141:174">
      <c r="EK208" s="25"/>
      <c r="FM208" s="25"/>
      <c r="FN208" s="25"/>
      <c r="FO208" s="25"/>
      <c r="FP208" s="25"/>
      <c r="FQ208" s="25"/>
      <c r="FR208" s="25"/>
    </row>
    <row r="209" spans="141:174">
      <c r="EK209" s="25"/>
      <c r="FM209" s="25"/>
      <c r="FN209" s="25"/>
      <c r="FO209" s="25"/>
      <c r="FP209" s="25"/>
      <c r="FQ209" s="25"/>
      <c r="FR209" s="25"/>
    </row>
    <row r="210" spans="141:174">
      <c r="EK210" s="25"/>
      <c r="FM210" s="25"/>
      <c r="FN210" s="25"/>
      <c r="FO210" s="25"/>
      <c r="FP210" s="25"/>
      <c r="FQ210" s="25"/>
      <c r="FR210" s="25"/>
    </row>
    <row r="211" spans="141:174">
      <c r="EK211" s="25"/>
      <c r="FM211" s="25"/>
      <c r="FN211" s="25"/>
      <c r="FO211" s="25"/>
      <c r="FP211" s="25"/>
      <c r="FQ211" s="25"/>
      <c r="FR211" s="25"/>
    </row>
    <row r="212" spans="141:174">
      <c r="EK212" s="25"/>
      <c r="FM212" s="25"/>
      <c r="FN212" s="25"/>
      <c r="FO212" s="25"/>
      <c r="FP212" s="25"/>
      <c r="FQ212" s="25"/>
      <c r="FR212" s="25"/>
    </row>
    <row r="213" spans="141:174">
      <c r="EK213" s="25"/>
      <c r="FM213" s="25"/>
      <c r="FN213" s="25"/>
      <c r="FO213" s="25"/>
      <c r="FP213" s="25"/>
      <c r="FQ213" s="25"/>
      <c r="FR213" s="25"/>
    </row>
    <row r="214" spans="141:174">
      <c r="EK214" s="25"/>
      <c r="FM214" s="25"/>
      <c r="FN214" s="25"/>
      <c r="FO214" s="25"/>
      <c r="FP214" s="25"/>
      <c r="FQ214" s="25"/>
      <c r="FR214" s="25"/>
    </row>
    <row r="215" spans="141:174">
      <c r="EK215" s="25"/>
      <c r="FM215" s="25"/>
      <c r="FN215" s="25"/>
      <c r="FO215" s="25"/>
      <c r="FP215" s="25"/>
      <c r="FQ215" s="25"/>
      <c r="FR215" s="25"/>
    </row>
    <row r="216" spans="141:174">
      <c r="EK216" s="25"/>
      <c r="FM216" s="25"/>
      <c r="FN216" s="25"/>
      <c r="FO216" s="25"/>
      <c r="FP216" s="25"/>
      <c r="FQ216" s="25"/>
      <c r="FR216" s="25"/>
    </row>
    <row r="217" spans="141:174">
      <c r="EK217" s="25"/>
      <c r="FM217" s="25"/>
      <c r="FN217" s="25"/>
      <c r="FO217" s="25"/>
      <c r="FP217" s="25"/>
      <c r="FQ217" s="25"/>
      <c r="FR217" s="25"/>
    </row>
    <row r="218" spans="141:174">
      <c r="EK218" s="25"/>
      <c r="FM218" s="25"/>
      <c r="FN218" s="25"/>
      <c r="FO218" s="25"/>
      <c r="FP218" s="25"/>
      <c r="FQ218" s="25"/>
      <c r="FR218" s="25"/>
    </row>
    <row r="219" spans="141:174">
      <c r="EK219" s="25"/>
      <c r="FM219" s="25"/>
      <c r="FN219" s="25"/>
      <c r="FO219" s="25"/>
      <c r="FP219" s="25"/>
      <c r="FQ219" s="25"/>
      <c r="FR219" s="25"/>
    </row>
    <row r="220" spans="141:174">
      <c r="EK220" s="25"/>
      <c r="FM220" s="25"/>
      <c r="FN220" s="25"/>
      <c r="FO220" s="25"/>
      <c r="FP220" s="25"/>
      <c r="FQ220" s="25"/>
      <c r="FR220" s="25"/>
    </row>
    <row r="221" spans="141:174">
      <c r="EK221" s="25"/>
      <c r="FM221" s="25"/>
      <c r="FN221" s="25"/>
      <c r="FO221" s="25"/>
      <c r="FP221" s="25"/>
      <c r="FQ221" s="25"/>
      <c r="FR221" s="25"/>
    </row>
    <row r="222" spans="141:174">
      <c r="EK222" s="25"/>
      <c r="FM222" s="25"/>
      <c r="FN222" s="25"/>
      <c r="FO222" s="25"/>
      <c r="FP222" s="25"/>
      <c r="FQ222" s="25"/>
      <c r="FR222" s="25"/>
    </row>
    <row r="223" spans="141:174">
      <c r="EK223" s="25"/>
      <c r="FM223" s="25"/>
      <c r="FN223" s="25"/>
      <c r="FO223" s="25"/>
      <c r="FP223" s="25"/>
      <c r="FQ223" s="25"/>
      <c r="FR223" s="25"/>
    </row>
    <row r="224" spans="141:174">
      <c r="EK224" s="25"/>
      <c r="FM224" s="25"/>
      <c r="FN224" s="25"/>
      <c r="FO224" s="25"/>
      <c r="FP224" s="25"/>
      <c r="FQ224" s="25"/>
      <c r="FR224" s="25"/>
    </row>
    <row r="225" spans="141:174">
      <c r="EK225" s="25"/>
      <c r="FM225" s="25"/>
      <c r="FN225" s="25"/>
      <c r="FO225" s="25"/>
      <c r="FP225" s="25"/>
      <c r="FQ225" s="25"/>
      <c r="FR225" s="25"/>
    </row>
    <row r="226" spans="141:174">
      <c r="EK226" s="25"/>
      <c r="FM226" s="25"/>
      <c r="FN226" s="25"/>
      <c r="FO226" s="25"/>
      <c r="FP226" s="25"/>
      <c r="FQ226" s="25"/>
      <c r="FR226" s="25"/>
    </row>
    <row r="227" spans="141:174">
      <c r="EK227" s="25"/>
      <c r="FM227" s="25"/>
      <c r="FN227" s="25"/>
      <c r="FO227" s="25"/>
      <c r="FP227" s="25"/>
      <c r="FQ227" s="25"/>
      <c r="FR227" s="25"/>
    </row>
    <row r="228" spans="141:174">
      <c r="EK228" s="25"/>
      <c r="FM228" s="25"/>
      <c r="FN228" s="25"/>
      <c r="FO228" s="25"/>
      <c r="FP228" s="25"/>
      <c r="FQ228" s="25"/>
      <c r="FR228" s="25"/>
    </row>
    <row r="229" spans="141:174">
      <c r="EK229" s="25"/>
      <c r="FM229" s="25"/>
      <c r="FN229" s="25"/>
      <c r="FO229" s="25"/>
      <c r="FP229" s="25"/>
      <c r="FQ229" s="25"/>
      <c r="FR229" s="25"/>
    </row>
    <row r="230" spans="141:174">
      <c r="EK230" s="25"/>
      <c r="FM230" s="25"/>
      <c r="FN230" s="25"/>
      <c r="FO230" s="25"/>
      <c r="FP230" s="25"/>
      <c r="FQ230" s="25"/>
      <c r="FR230" s="25"/>
    </row>
    <row r="231" spans="141:174">
      <c r="EK231" s="25"/>
      <c r="FM231" s="25"/>
      <c r="FN231" s="25"/>
      <c r="FO231" s="25"/>
      <c r="FP231" s="25"/>
      <c r="FQ231" s="25"/>
      <c r="FR231" s="25"/>
    </row>
    <row r="232" spans="141:174">
      <c r="EK232" s="25"/>
      <c r="FM232" s="25"/>
      <c r="FN232" s="25"/>
      <c r="FO232" s="25"/>
      <c r="FP232" s="25"/>
      <c r="FQ232" s="25"/>
      <c r="FR232" s="25"/>
    </row>
    <row r="233" spans="141:174">
      <c r="EK233" s="25"/>
      <c r="FM233" s="25"/>
      <c r="FN233" s="25"/>
      <c r="FO233" s="25"/>
      <c r="FP233" s="25"/>
      <c r="FQ233" s="25"/>
      <c r="FR233" s="25"/>
    </row>
    <row r="234" spans="141:174">
      <c r="EK234" s="25"/>
      <c r="FM234" s="25"/>
      <c r="FN234" s="25"/>
      <c r="FO234" s="25"/>
      <c r="FP234" s="25"/>
      <c r="FQ234" s="25"/>
      <c r="FR234" s="25"/>
    </row>
    <row r="235" spans="141:174">
      <c r="EK235" s="25"/>
      <c r="FM235" s="25"/>
      <c r="FN235" s="25"/>
      <c r="FO235" s="25"/>
      <c r="FP235" s="25"/>
      <c r="FQ235" s="25"/>
      <c r="FR235" s="25"/>
    </row>
    <row r="236" spans="141:174">
      <c r="EK236" s="25"/>
      <c r="FM236" s="25"/>
      <c r="FN236" s="25"/>
      <c r="FO236" s="25"/>
      <c r="FP236" s="25"/>
      <c r="FQ236" s="25"/>
      <c r="FR236" s="25"/>
    </row>
    <row r="237" spans="141:174">
      <c r="EK237" s="25"/>
      <c r="FM237" s="25"/>
      <c r="FN237" s="25"/>
      <c r="FO237" s="25"/>
      <c r="FP237" s="25"/>
      <c r="FQ237" s="25"/>
      <c r="FR237" s="25"/>
    </row>
    <row r="238" spans="141:174">
      <c r="EK238" s="25"/>
      <c r="FM238" s="25"/>
      <c r="FN238" s="25"/>
      <c r="FO238" s="25"/>
      <c r="FP238" s="25"/>
      <c r="FQ238" s="25"/>
      <c r="FR238" s="25"/>
    </row>
    <row r="239" spans="141:174">
      <c r="EK239" s="25"/>
      <c r="FM239" s="25"/>
      <c r="FN239" s="25"/>
      <c r="FO239" s="25"/>
      <c r="FP239" s="25"/>
      <c r="FQ239" s="25"/>
      <c r="FR239" s="25"/>
    </row>
    <row r="240" spans="141:174">
      <c r="EK240" s="25"/>
      <c r="FM240" s="25"/>
      <c r="FN240" s="25"/>
      <c r="FO240" s="25"/>
      <c r="FP240" s="25"/>
      <c r="FQ240" s="25"/>
      <c r="FR240" s="25"/>
    </row>
    <row r="241" spans="141:174">
      <c r="EK241" s="25"/>
      <c r="FM241" s="25"/>
      <c r="FN241" s="25"/>
      <c r="FO241" s="25"/>
      <c r="FP241" s="25"/>
      <c r="FQ241" s="25"/>
      <c r="FR241" s="25"/>
    </row>
    <row r="242" spans="141:174">
      <c r="EK242" s="25"/>
      <c r="FM242" s="25"/>
      <c r="FN242" s="25"/>
      <c r="FO242" s="25"/>
      <c r="FP242" s="25"/>
      <c r="FQ242" s="25"/>
      <c r="FR242" s="25"/>
    </row>
    <row r="243" spans="141:174">
      <c r="EK243" s="25"/>
      <c r="FM243" s="25"/>
      <c r="FN243" s="25"/>
      <c r="FO243" s="25"/>
      <c r="FP243" s="25"/>
      <c r="FQ243" s="25"/>
      <c r="FR243" s="25"/>
    </row>
    <row r="244" spans="141:174">
      <c r="EK244" s="25"/>
      <c r="FM244" s="25"/>
      <c r="FN244" s="25"/>
      <c r="FO244" s="25"/>
      <c r="FP244" s="25"/>
      <c r="FQ244" s="25"/>
      <c r="FR244" s="25"/>
    </row>
    <row r="245" spans="141:174">
      <c r="EK245" s="25"/>
      <c r="FM245" s="25"/>
      <c r="FN245" s="25"/>
      <c r="FO245" s="25"/>
      <c r="FP245" s="25"/>
      <c r="FQ245" s="25"/>
      <c r="FR245" s="25"/>
    </row>
    <row r="246" spans="141:174">
      <c r="EK246" s="25"/>
      <c r="FM246" s="25"/>
      <c r="FN246" s="25"/>
      <c r="FO246" s="25"/>
      <c r="FP246" s="25"/>
      <c r="FQ246" s="25"/>
      <c r="FR246" s="25"/>
    </row>
    <row r="247" spans="141:174">
      <c r="EK247" s="25"/>
      <c r="FM247" s="25"/>
      <c r="FN247" s="25"/>
      <c r="FO247" s="25"/>
      <c r="FP247" s="25"/>
      <c r="FQ247" s="25"/>
      <c r="FR247" s="25"/>
    </row>
    <row r="248" spans="141:174">
      <c r="EK248" s="25"/>
      <c r="FM248" s="25"/>
      <c r="FN248" s="25"/>
      <c r="FO248" s="25"/>
      <c r="FP248" s="25"/>
      <c r="FQ248" s="25"/>
      <c r="FR248" s="25"/>
    </row>
    <row r="249" spans="141:174">
      <c r="EK249" s="25"/>
      <c r="FM249" s="25"/>
      <c r="FN249" s="25"/>
      <c r="FO249" s="25"/>
      <c r="FP249" s="25"/>
      <c r="FQ249" s="25"/>
      <c r="FR249" s="25"/>
    </row>
    <row r="250" spans="141:174">
      <c r="EK250" s="25"/>
      <c r="FM250" s="25"/>
      <c r="FN250" s="25"/>
      <c r="FO250" s="25"/>
      <c r="FP250" s="25"/>
      <c r="FQ250" s="25"/>
      <c r="FR250" s="25"/>
    </row>
    <row r="251" spans="141:174">
      <c r="EK251" s="25"/>
      <c r="FM251" s="25"/>
      <c r="FN251" s="25"/>
      <c r="FO251" s="25"/>
      <c r="FP251" s="25"/>
      <c r="FQ251" s="25"/>
      <c r="FR251" s="25"/>
    </row>
    <row r="252" spans="141:174">
      <c r="EK252" s="25"/>
      <c r="FM252" s="25"/>
      <c r="FN252" s="25"/>
      <c r="FO252" s="25"/>
      <c r="FP252" s="25"/>
      <c r="FQ252" s="25"/>
      <c r="FR252" s="25"/>
    </row>
    <row r="253" spans="141:174">
      <c r="EK253" s="25"/>
      <c r="FM253" s="25"/>
      <c r="FN253" s="25"/>
      <c r="FO253" s="25"/>
      <c r="FP253" s="25"/>
      <c r="FQ253" s="25"/>
      <c r="FR253" s="25"/>
    </row>
    <row r="254" spans="141:174">
      <c r="EK254" s="25"/>
      <c r="FM254" s="25"/>
      <c r="FN254" s="25"/>
      <c r="FO254" s="25"/>
      <c r="FP254" s="25"/>
      <c r="FQ254" s="25"/>
      <c r="FR254" s="25"/>
    </row>
    <row r="255" spans="141:174">
      <c r="EK255" s="25"/>
      <c r="FM255" s="25"/>
      <c r="FN255" s="25"/>
      <c r="FO255" s="25"/>
      <c r="FP255" s="25"/>
      <c r="FQ255" s="25"/>
      <c r="FR255" s="25"/>
    </row>
    <row r="256" spans="141:174">
      <c r="EK256" s="25"/>
      <c r="FM256" s="25"/>
      <c r="FN256" s="25"/>
      <c r="FO256" s="25"/>
      <c r="FP256" s="25"/>
      <c r="FQ256" s="25"/>
      <c r="FR256" s="25"/>
    </row>
    <row r="257" spans="141:174">
      <c r="EK257" s="25"/>
      <c r="FM257" s="25"/>
      <c r="FN257" s="25"/>
      <c r="FO257" s="25"/>
      <c r="FP257" s="25"/>
      <c r="FQ257" s="25"/>
      <c r="FR257" s="25"/>
    </row>
    <row r="258" spans="141:174">
      <c r="EK258" s="25"/>
      <c r="FM258" s="25"/>
      <c r="FN258" s="25"/>
      <c r="FO258" s="25"/>
      <c r="FP258" s="25"/>
      <c r="FQ258" s="25"/>
      <c r="FR258" s="25"/>
    </row>
    <row r="259" spans="141:174">
      <c r="EK259" s="25"/>
      <c r="FM259" s="25"/>
      <c r="FN259" s="25"/>
      <c r="FO259" s="25"/>
      <c r="FP259" s="25"/>
      <c r="FQ259" s="25"/>
      <c r="FR259" s="25"/>
    </row>
    <row r="260" spans="141:174">
      <c r="EK260" s="25"/>
      <c r="FM260" s="25"/>
      <c r="FN260" s="25"/>
      <c r="FO260" s="25"/>
      <c r="FP260" s="25"/>
      <c r="FQ260" s="25"/>
      <c r="FR260" s="25"/>
    </row>
    <row r="261" spans="141:174">
      <c r="EK261" s="25"/>
      <c r="FM261" s="25"/>
      <c r="FN261" s="25"/>
      <c r="FO261" s="25"/>
      <c r="FP261" s="25"/>
      <c r="FQ261" s="25"/>
      <c r="FR261" s="25"/>
    </row>
    <row r="262" spans="141:174">
      <c r="EK262" s="25"/>
      <c r="FM262" s="25"/>
      <c r="FN262" s="25"/>
      <c r="FO262" s="25"/>
      <c r="FP262" s="25"/>
      <c r="FQ262" s="25"/>
      <c r="FR262" s="25"/>
    </row>
    <row r="263" spans="141:174">
      <c r="EK263" s="25"/>
      <c r="FM263" s="25"/>
      <c r="FN263" s="25"/>
      <c r="FO263" s="25"/>
      <c r="FP263" s="25"/>
      <c r="FQ263" s="25"/>
      <c r="FR263" s="25"/>
    </row>
    <row r="264" spans="141:174">
      <c r="EK264" s="25"/>
      <c r="FM264" s="25"/>
      <c r="FN264" s="25"/>
      <c r="FO264" s="25"/>
      <c r="FP264" s="25"/>
      <c r="FQ264" s="25"/>
      <c r="FR264" s="25"/>
    </row>
    <row r="265" spans="141:174">
      <c r="EK265" s="25"/>
      <c r="FM265" s="25"/>
      <c r="FN265" s="25"/>
      <c r="FO265" s="25"/>
      <c r="FP265" s="25"/>
      <c r="FQ265" s="25"/>
      <c r="FR265" s="25"/>
    </row>
    <row r="266" spans="141:174">
      <c r="EK266" s="25"/>
      <c r="FM266" s="25"/>
      <c r="FN266" s="25"/>
      <c r="FO266" s="25"/>
      <c r="FP266" s="25"/>
      <c r="FQ266" s="25"/>
      <c r="FR266" s="25"/>
    </row>
    <row r="267" spans="141:174">
      <c r="EK267" s="25"/>
      <c r="FM267" s="25"/>
      <c r="FN267" s="25"/>
      <c r="FO267" s="25"/>
      <c r="FP267" s="25"/>
      <c r="FQ267" s="25"/>
      <c r="FR267" s="25"/>
    </row>
    <row r="268" spans="141:174">
      <c r="EK268" s="25"/>
      <c r="FM268" s="25"/>
      <c r="FN268" s="25"/>
      <c r="FO268" s="25"/>
      <c r="FP268" s="25"/>
      <c r="FQ268" s="25"/>
      <c r="FR268" s="25"/>
    </row>
    <row r="269" spans="141:174">
      <c r="EK269" s="25"/>
      <c r="FM269" s="25"/>
      <c r="FN269" s="25"/>
      <c r="FO269" s="25"/>
      <c r="FP269" s="25"/>
      <c r="FQ269" s="25"/>
      <c r="FR269" s="25"/>
    </row>
    <row r="270" spans="141:174">
      <c r="EK270" s="25"/>
      <c r="FM270" s="25"/>
      <c r="FN270" s="25"/>
      <c r="FO270" s="25"/>
      <c r="FP270" s="25"/>
      <c r="FQ270" s="25"/>
      <c r="FR270" s="25"/>
    </row>
    <row r="271" spans="141:174">
      <c r="EK271" s="25"/>
      <c r="FM271" s="25"/>
      <c r="FN271" s="25"/>
      <c r="FO271" s="25"/>
      <c r="FP271" s="25"/>
      <c r="FQ271" s="25"/>
      <c r="FR271" s="25"/>
    </row>
    <row r="272" spans="141:174">
      <c r="EK272" s="25"/>
      <c r="FM272" s="25"/>
      <c r="FN272" s="25"/>
      <c r="FO272" s="25"/>
      <c r="FP272" s="25"/>
      <c r="FQ272" s="25"/>
      <c r="FR272" s="25"/>
    </row>
    <row r="273" spans="141:174">
      <c r="EK273" s="25"/>
      <c r="FM273" s="25"/>
      <c r="FN273" s="25"/>
      <c r="FO273" s="25"/>
      <c r="FP273" s="25"/>
      <c r="FQ273" s="25"/>
      <c r="FR273" s="25"/>
    </row>
    <row r="274" spans="141:174">
      <c r="EK274" s="25"/>
      <c r="FM274" s="25"/>
      <c r="FN274" s="25"/>
      <c r="FO274" s="25"/>
      <c r="FP274" s="25"/>
      <c r="FQ274" s="25"/>
      <c r="FR274" s="25"/>
    </row>
    <row r="275" spans="141:174">
      <c r="EK275" s="25"/>
      <c r="FM275" s="25"/>
      <c r="FN275" s="25"/>
      <c r="FO275" s="25"/>
      <c r="FP275" s="25"/>
      <c r="FQ275" s="25"/>
      <c r="FR275" s="25"/>
    </row>
    <row r="276" spans="141:174">
      <c r="EK276" s="25"/>
      <c r="FM276" s="25"/>
      <c r="FN276" s="25"/>
      <c r="FO276" s="25"/>
      <c r="FP276" s="25"/>
      <c r="FQ276" s="25"/>
      <c r="FR276" s="25"/>
    </row>
    <row r="277" spans="141:174">
      <c r="EK277" s="25"/>
      <c r="FM277" s="25"/>
      <c r="FN277" s="25"/>
      <c r="FO277" s="25"/>
      <c r="FP277" s="25"/>
      <c r="FQ277" s="25"/>
      <c r="FR277" s="25"/>
    </row>
    <row r="278" spans="141:174">
      <c r="EK278" s="25"/>
      <c r="FM278" s="25"/>
      <c r="FN278" s="25"/>
      <c r="FO278" s="25"/>
      <c r="FP278" s="25"/>
      <c r="FQ278" s="25"/>
      <c r="FR278" s="25"/>
    </row>
    <row r="279" spans="141:174">
      <c r="EK279" s="25"/>
      <c r="FM279" s="25"/>
      <c r="FN279" s="25"/>
      <c r="FO279" s="25"/>
      <c r="FP279" s="25"/>
      <c r="FQ279" s="25"/>
      <c r="FR279" s="25"/>
    </row>
    <row r="280" spans="141:174">
      <c r="EK280" s="25"/>
      <c r="FM280" s="25"/>
      <c r="FN280" s="25"/>
      <c r="FO280" s="25"/>
      <c r="FP280" s="25"/>
      <c r="FQ280" s="25"/>
      <c r="FR280" s="25"/>
    </row>
    <row r="281" spans="141:174">
      <c r="EK281" s="25"/>
      <c r="FM281" s="25"/>
      <c r="FN281" s="25"/>
      <c r="FO281" s="25"/>
      <c r="FP281" s="25"/>
      <c r="FQ281" s="25"/>
      <c r="FR281" s="25"/>
    </row>
    <row r="282" spans="141:174">
      <c r="EK282" s="25"/>
      <c r="FM282" s="25"/>
      <c r="FN282" s="25"/>
      <c r="FO282" s="25"/>
      <c r="FP282" s="25"/>
      <c r="FQ282" s="25"/>
      <c r="FR282" s="25"/>
    </row>
    <row r="283" spans="141:174">
      <c r="EK283" s="25"/>
      <c r="FM283" s="25"/>
      <c r="FN283" s="25"/>
      <c r="FO283" s="25"/>
      <c r="FP283" s="25"/>
      <c r="FQ283" s="25"/>
      <c r="FR283" s="25"/>
    </row>
    <row r="284" spans="141:174">
      <c r="EK284" s="25"/>
      <c r="FM284" s="25"/>
      <c r="FN284" s="25"/>
      <c r="FO284" s="25"/>
      <c r="FP284" s="25"/>
      <c r="FQ284" s="25"/>
      <c r="FR284" s="25"/>
    </row>
    <row r="285" spans="141:174">
      <c r="EK285" s="25"/>
      <c r="FM285" s="25"/>
      <c r="FN285" s="25"/>
      <c r="FO285" s="25"/>
      <c r="FP285" s="25"/>
      <c r="FQ285" s="25"/>
      <c r="FR285" s="25"/>
    </row>
    <row r="286" spans="141:174">
      <c r="EK286" s="25"/>
      <c r="FM286" s="25"/>
      <c r="FN286" s="25"/>
      <c r="FO286" s="25"/>
      <c r="FP286" s="25"/>
      <c r="FQ286" s="25"/>
      <c r="FR286" s="25"/>
    </row>
    <row r="287" spans="141:174">
      <c r="EK287" s="25"/>
      <c r="FM287" s="25"/>
      <c r="FN287" s="25"/>
      <c r="FO287" s="25"/>
      <c r="FP287" s="25"/>
      <c r="FQ287" s="25"/>
      <c r="FR287" s="25"/>
    </row>
    <row r="288" spans="141:174">
      <c r="EK288" s="25"/>
      <c r="FM288" s="25"/>
      <c r="FN288" s="25"/>
      <c r="FO288" s="25"/>
      <c r="FP288" s="25"/>
      <c r="FQ288" s="25"/>
      <c r="FR288" s="25"/>
    </row>
    <row r="289" spans="141:174">
      <c r="EK289" s="25"/>
      <c r="FM289" s="25"/>
      <c r="FN289" s="25"/>
      <c r="FO289" s="25"/>
      <c r="FP289" s="25"/>
      <c r="FQ289" s="25"/>
      <c r="FR289" s="25"/>
    </row>
    <row r="290" spans="141:174">
      <c r="EK290" s="25"/>
      <c r="FM290" s="25"/>
      <c r="FN290" s="25"/>
      <c r="FO290" s="25"/>
      <c r="FP290" s="25"/>
      <c r="FQ290" s="25"/>
      <c r="FR290" s="25"/>
    </row>
    <row r="291" spans="141:174">
      <c r="EK291" s="25"/>
      <c r="FM291" s="25"/>
      <c r="FN291" s="25"/>
      <c r="FO291" s="25"/>
      <c r="FP291" s="25"/>
      <c r="FQ291" s="25"/>
      <c r="FR291" s="25"/>
    </row>
    <row r="292" spans="141:174">
      <c r="EK292" s="25"/>
      <c r="FM292" s="25"/>
      <c r="FN292" s="25"/>
      <c r="FO292" s="25"/>
      <c r="FP292" s="25"/>
      <c r="FQ292" s="25"/>
      <c r="FR292" s="25"/>
    </row>
    <row r="293" spans="141:174">
      <c r="EK293" s="25"/>
      <c r="FM293" s="25"/>
      <c r="FN293" s="25"/>
      <c r="FO293" s="25"/>
      <c r="FP293" s="25"/>
      <c r="FQ293" s="25"/>
      <c r="FR293" s="25"/>
    </row>
    <row r="294" spans="141:174">
      <c r="EK294" s="25"/>
      <c r="FM294" s="25"/>
      <c r="FN294" s="25"/>
      <c r="FO294" s="25"/>
      <c r="FP294" s="25"/>
      <c r="FQ294" s="25"/>
      <c r="FR294" s="25"/>
    </row>
    <row r="295" spans="141:174">
      <c r="EK295" s="25"/>
      <c r="FM295" s="25"/>
      <c r="FN295" s="25"/>
      <c r="FO295" s="25"/>
      <c r="FP295" s="25"/>
      <c r="FQ295" s="25"/>
      <c r="FR295" s="25"/>
    </row>
    <row r="296" spans="141:174">
      <c r="EK296" s="25"/>
      <c r="FM296" s="25"/>
      <c r="FN296" s="25"/>
      <c r="FO296" s="25"/>
      <c r="FP296" s="25"/>
      <c r="FQ296" s="25"/>
      <c r="FR296" s="25"/>
    </row>
    <row r="297" spans="141:174">
      <c r="EK297" s="25"/>
      <c r="FM297" s="25"/>
      <c r="FN297" s="25"/>
      <c r="FO297" s="25"/>
      <c r="FP297" s="25"/>
      <c r="FQ297" s="25"/>
      <c r="FR297" s="25"/>
    </row>
    <row r="298" spans="141:174">
      <c r="EK298" s="25"/>
      <c r="FM298" s="25"/>
      <c r="FN298" s="25"/>
      <c r="FO298" s="25"/>
      <c r="FP298" s="25"/>
      <c r="FQ298" s="25"/>
      <c r="FR298" s="25"/>
    </row>
    <row r="299" spans="141:174">
      <c r="EK299" s="25"/>
      <c r="FM299" s="25"/>
      <c r="FN299" s="25"/>
      <c r="FO299" s="25"/>
      <c r="FP299" s="25"/>
      <c r="FQ299" s="25"/>
      <c r="FR299" s="25"/>
    </row>
    <row r="300" spans="141:174">
      <c r="EK300" s="25"/>
      <c r="FM300" s="25"/>
      <c r="FN300" s="25"/>
      <c r="FO300" s="25"/>
      <c r="FP300" s="25"/>
      <c r="FQ300" s="25"/>
      <c r="FR300" s="25"/>
    </row>
    <row r="301" spans="141:174">
      <c r="EK301" s="25"/>
      <c r="FM301" s="25"/>
      <c r="FN301" s="25"/>
      <c r="FO301" s="25"/>
      <c r="FP301" s="25"/>
      <c r="FQ301" s="25"/>
      <c r="FR301" s="25"/>
    </row>
    <row r="302" spans="141:174">
      <c r="EK302" s="25"/>
      <c r="FM302" s="25"/>
      <c r="FN302" s="25"/>
      <c r="FO302" s="25"/>
      <c r="FP302" s="25"/>
      <c r="FQ302" s="25"/>
      <c r="FR302" s="25"/>
    </row>
    <row r="303" spans="141:174">
      <c r="EK303" s="25"/>
      <c r="FM303" s="25"/>
      <c r="FN303" s="25"/>
      <c r="FO303" s="25"/>
      <c r="FP303" s="25"/>
      <c r="FQ303" s="25"/>
      <c r="FR303" s="25"/>
    </row>
    <row r="304" spans="141:174">
      <c r="EK304" s="25"/>
      <c r="FM304" s="25"/>
      <c r="FN304" s="25"/>
      <c r="FO304" s="25"/>
      <c r="FP304" s="25"/>
      <c r="FQ304" s="25"/>
      <c r="FR304" s="25"/>
    </row>
    <row r="305" spans="141:174">
      <c r="EK305" s="25"/>
      <c r="FM305" s="25"/>
      <c r="FN305" s="25"/>
      <c r="FO305" s="25"/>
      <c r="FP305" s="25"/>
      <c r="FQ305" s="25"/>
      <c r="FR305" s="25"/>
    </row>
    <row r="306" spans="141:174">
      <c r="EK306" s="25"/>
      <c r="FM306" s="25"/>
      <c r="FN306" s="25"/>
      <c r="FO306" s="25"/>
      <c r="FP306" s="25"/>
      <c r="FQ306" s="25"/>
      <c r="FR306" s="25"/>
    </row>
    <row r="307" spans="141:174">
      <c r="EK307" s="25"/>
      <c r="FM307" s="25"/>
      <c r="FN307" s="25"/>
      <c r="FO307" s="25"/>
      <c r="FP307" s="25"/>
      <c r="FQ307" s="25"/>
      <c r="FR307" s="25"/>
    </row>
    <row r="308" spans="141:174">
      <c r="EK308" s="25"/>
      <c r="FM308" s="25"/>
      <c r="FN308" s="25"/>
      <c r="FO308" s="25"/>
      <c r="FP308" s="25"/>
      <c r="FQ308" s="25"/>
      <c r="FR308" s="25"/>
    </row>
    <row r="309" spans="141:174">
      <c r="EK309" s="25"/>
      <c r="FM309" s="25"/>
      <c r="FN309" s="25"/>
      <c r="FO309" s="25"/>
      <c r="FP309" s="25"/>
      <c r="FQ309" s="25"/>
      <c r="FR309" s="25"/>
    </row>
    <row r="310" spans="141:174">
      <c r="EK310" s="25"/>
      <c r="FM310" s="25"/>
      <c r="FN310" s="25"/>
      <c r="FO310" s="25"/>
      <c r="FP310" s="25"/>
      <c r="FQ310" s="25"/>
      <c r="FR310" s="25"/>
    </row>
    <row r="311" spans="141:174">
      <c r="EK311" s="25"/>
      <c r="FM311" s="25"/>
      <c r="FN311" s="25"/>
      <c r="FO311" s="25"/>
      <c r="FP311" s="25"/>
      <c r="FQ311" s="25"/>
      <c r="FR311" s="25"/>
    </row>
    <row r="312" spans="141:174">
      <c r="EK312" s="25"/>
      <c r="FM312" s="25"/>
      <c r="FN312" s="25"/>
      <c r="FO312" s="25"/>
      <c r="FP312" s="25"/>
      <c r="FQ312" s="25"/>
      <c r="FR312" s="25"/>
    </row>
    <row r="313" spans="141:174">
      <c r="EK313" s="25"/>
      <c r="FM313" s="25"/>
      <c r="FN313" s="25"/>
      <c r="FO313" s="25"/>
      <c r="FP313" s="25"/>
      <c r="FQ313" s="25"/>
      <c r="FR313" s="25"/>
    </row>
    <row r="314" spans="141:174">
      <c r="EK314" s="25"/>
      <c r="FM314" s="25"/>
      <c r="FN314" s="25"/>
      <c r="FO314" s="25"/>
      <c r="FP314" s="25"/>
      <c r="FQ314" s="25"/>
      <c r="FR314" s="25"/>
    </row>
    <row r="315" spans="141:174">
      <c r="EK315" s="25"/>
      <c r="FM315" s="25"/>
      <c r="FN315" s="25"/>
      <c r="FO315" s="25"/>
      <c r="FP315" s="25"/>
      <c r="FQ315" s="25"/>
      <c r="FR315" s="25"/>
    </row>
    <row r="316" spans="141:174">
      <c r="EK316" s="25"/>
      <c r="FM316" s="25"/>
      <c r="FN316" s="25"/>
      <c r="FO316" s="25"/>
      <c r="FP316" s="25"/>
      <c r="FQ316" s="25"/>
      <c r="FR316" s="25"/>
    </row>
    <row r="317" spans="141:174">
      <c r="EK317" s="25"/>
      <c r="FM317" s="25"/>
      <c r="FN317" s="25"/>
      <c r="FO317" s="25"/>
      <c r="FP317" s="25"/>
      <c r="FQ317" s="25"/>
      <c r="FR317" s="25"/>
    </row>
    <row r="318" spans="141:174">
      <c r="EK318" s="25"/>
      <c r="FM318" s="25"/>
      <c r="FN318" s="25"/>
      <c r="FO318" s="25"/>
      <c r="FP318" s="25"/>
      <c r="FQ318" s="25"/>
      <c r="FR318" s="25"/>
    </row>
    <row r="319" spans="141:174">
      <c r="EK319" s="25"/>
      <c r="FM319" s="25"/>
      <c r="FN319" s="25"/>
      <c r="FO319" s="25"/>
      <c r="FP319" s="25"/>
      <c r="FQ319" s="25"/>
      <c r="FR319" s="25"/>
    </row>
    <row r="320" spans="141:174">
      <c r="EK320" s="25"/>
      <c r="FM320" s="25"/>
      <c r="FN320" s="25"/>
      <c r="FO320" s="25"/>
      <c r="FP320" s="25"/>
      <c r="FQ320" s="25"/>
      <c r="FR320" s="25"/>
    </row>
    <row r="321" spans="141:174">
      <c r="EK321" s="25"/>
      <c r="FM321" s="25"/>
      <c r="FN321" s="25"/>
      <c r="FO321" s="25"/>
      <c r="FP321" s="25"/>
      <c r="FQ321" s="25"/>
      <c r="FR321" s="25"/>
    </row>
    <row r="322" spans="141:174">
      <c r="EK322" s="25"/>
      <c r="FM322" s="25"/>
      <c r="FN322" s="25"/>
      <c r="FO322" s="25"/>
      <c r="FP322" s="25"/>
      <c r="FQ322" s="25"/>
      <c r="FR322" s="25"/>
    </row>
    <row r="323" spans="141:174">
      <c r="EK323" s="25"/>
      <c r="FM323" s="25"/>
      <c r="FN323" s="25"/>
      <c r="FO323" s="25"/>
      <c r="FP323" s="25"/>
      <c r="FQ323" s="25"/>
      <c r="FR323" s="25"/>
    </row>
    <row r="324" spans="141:174">
      <c r="EK324" s="25"/>
      <c r="FM324" s="25"/>
      <c r="FN324" s="25"/>
      <c r="FO324" s="25"/>
      <c r="FP324" s="25"/>
      <c r="FQ324" s="25"/>
      <c r="FR324" s="25"/>
    </row>
    <row r="325" spans="141:174">
      <c r="EK325" s="25"/>
      <c r="FM325" s="25"/>
      <c r="FN325" s="25"/>
      <c r="FO325" s="25"/>
      <c r="FP325" s="25"/>
      <c r="FQ325" s="25"/>
      <c r="FR325" s="25"/>
    </row>
    <row r="326" spans="141:174">
      <c r="EK326" s="25"/>
      <c r="FM326" s="25"/>
      <c r="FN326" s="25"/>
      <c r="FO326" s="25"/>
      <c r="FP326" s="25"/>
      <c r="FQ326" s="25"/>
      <c r="FR326" s="25"/>
    </row>
    <row r="327" spans="141:174">
      <c r="EK327" s="25"/>
      <c r="FM327" s="25"/>
      <c r="FN327" s="25"/>
      <c r="FO327" s="25"/>
      <c r="FP327" s="25"/>
      <c r="FQ327" s="25"/>
      <c r="FR327" s="25"/>
    </row>
    <row r="328" spans="141:174">
      <c r="EK328" s="25"/>
      <c r="FM328" s="25"/>
      <c r="FN328" s="25"/>
      <c r="FO328" s="25"/>
      <c r="FP328" s="25"/>
      <c r="FQ328" s="25"/>
      <c r="FR328" s="25"/>
    </row>
    <row r="329" spans="141:174">
      <c r="EK329" s="25"/>
      <c r="FM329" s="25"/>
      <c r="FN329" s="25"/>
      <c r="FO329" s="25"/>
      <c r="FP329" s="25"/>
      <c r="FQ329" s="25"/>
      <c r="FR329" s="25"/>
    </row>
    <row r="330" spans="141:174">
      <c r="EK330" s="25"/>
      <c r="FM330" s="25"/>
      <c r="FN330" s="25"/>
      <c r="FO330" s="25"/>
      <c r="FP330" s="25"/>
      <c r="FQ330" s="25"/>
      <c r="FR330" s="25"/>
    </row>
    <row r="331" spans="141:174">
      <c r="EK331" s="25"/>
      <c r="FM331" s="25"/>
      <c r="FN331" s="25"/>
      <c r="FO331" s="25"/>
      <c r="FP331" s="25"/>
      <c r="FQ331" s="25"/>
      <c r="FR331" s="25"/>
    </row>
    <row r="332" spans="141:174">
      <c r="EK332" s="25"/>
      <c r="FM332" s="25"/>
      <c r="FN332" s="25"/>
      <c r="FO332" s="25"/>
      <c r="FP332" s="25"/>
      <c r="FQ332" s="25"/>
      <c r="FR332" s="25"/>
    </row>
    <row r="333" spans="141:174">
      <c r="EK333" s="25"/>
      <c r="FM333" s="25"/>
      <c r="FN333" s="25"/>
      <c r="FO333" s="25"/>
      <c r="FP333" s="25"/>
      <c r="FQ333" s="25"/>
      <c r="FR333" s="25"/>
    </row>
    <row r="334" spans="141:174">
      <c r="EK334" s="25"/>
      <c r="FM334" s="25"/>
      <c r="FN334" s="25"/>
      <c r="FO334" s="25"/>
      <c r="FP334" s="25"/>
      <c r="FQ334" s="25"/>
      <c r="FR334" s="25"/>
    </row>
    <row r="335" spans="141:174">
      <c r="EK335" s="25"/>
      <c r="FM335" s="25"/>
      <c r="FN335" s="25"/>
      <c r="FO335" s="25"/>
      <c r="FP335" s="25"/>
      <c r="FQ335" s="25"/>
      <c r="FR335" s="25"/>
    </row>
    <row r="336" spans="141:174">
      <c r="EK336" s="25"/>
      <c r="FM336" s="25"/>
      <c r="FN336" s="25"/>
      <c r="FO336" s="25"/>
      <c r="FP336" s="25"/>
      <c r="FQ336" s="25"/>
      <c r="FR336" s="25"/>
    </row>
    <row r="337" spans="141:174">
      <c r="EK337" s="25"/>
      <c r="FM337" s="25"/>
      <c r="FN337" s="25"/>
      <c r="FO337" s="25"/>
      <c r="FP337" s="25"/>
      <c r="FQ337" s="25"/>
      <c r="FR337" s="25"/>
    </row>
    <row r="338" spans="141:174">
      <c r="EK338" s="25"/>
      <c r="FM338" s="25"/>
      <c r="FN338" s="25"/>
      <c r="FO338" s="25"/>
      <c r="FP338" s="25"/>
      <c r="FQ338" s="25"/>
      <c r="FR338" s="25"/>
    </row>
    <row r="339" spans="141:174">
      <c r="EK339" s="25"/>
      <c r="FM339" s="25"/>
      <c r="FN339" s="25"/>
      <c r="FO339" s="25"/>
      <c r="FP339" s="25"/>
      <c r="FQ339" s="25"/>
      <c r="FR339" s="25"/>
    </row>
    <row r="340" spans="141:174">
      <c r="EK340" s="25"/>
      <c r="FM340" s="25"/>
      <c r="FN340" s="25"/>
      <c r="FO340" s="25"/>
      <c r="FP340" s="25"/>
      <c r="FQ340" s="25"/>
      <c r="FR340" s="25"/>
    </row>
    <row r="341" spans="141:174">
      <c r="EK341" s="25"/>
      <c r="FM341" s="25"/>
      <c r="FN341" s="25"/>
      <c r="FO341" s="25"/>
      <c r="FP341" s="25"/>
      <c r="FQ341" s="25"/>
      <c r="FR341" s="25"/>
    </row>
    <row r="342" spans="141:174">
      <c r="EK342" s="25"/>
      <c r="FM342" s="25"/>
      <c r="FN342" s="25"/>
      <c r="FO342" s="25"/>
      <c r="FP342" s="25"/>
      <c r="FQ342" s="25"/>
      <c r="FR342" s="25"/>
    </row>
    <row r="343" spans="141:174">
      <c r="EK343" s="25"/>
      <c r="FM343" s="25"/>
      <c r="FN343" s="25"/>
      <c r="FO343" s="25"/>
      <c r="FP343" s="25"/>
      <c r="FQ343" s="25"/>
      <c r="FR343" s="25"/>
    </row>
    <row r="344" spans="141:174">
      <c r="EK344" s="25"/>
      <c r="FM344" s="25"/>
      <c r="FN344" s="25"/>
      <c r="FO344" s="25"/>
      <c r="FP344" s="25"/>
      <c r="FQ344" s="25"/>
      <c r="FR344" s="25"/>
    </row>
    <row r="345" spans="141:174">
      <c r="EK345" s="25"/>
      <c r="FM345" s="25"/>
      <c r="FN345" s="25"/>
      <c r="FO345" s="25"/>
      <c r="FP345" s="25"/>
      <c r="FQ345" s="25"/>
      <c r="FR345" s="25"/>
    </row>
    <row r="346" spans="141:174">
      <c r="EK346" s="25"/>
      <c r="FM346" s="25"/>
      <c r="FN346" s="25"/>
      <c r="FO346" s="25"/>
      <c r="FP346" s="25"/>
      <c r="FQ346" s="25"/>
      <c r="FR346" s="25"/>
    </row>
    <row r="347" spans="141:174">
      <c r="EK347" s="25"/>
      <c r="FM347" s="25"/>
      <c r="FN347" s="25"/>
      <c r="FO347" s="25"/>
      <c r="FP347" s="25"/>
      <c r="FQ347" s="25"/>
      <c r="FR347" s="25"/>
    </row>
    <row r="348" spans="141:174">
      <c r="EK348" s="25"/>
      <c r="FM348" s="25"/>
      <c r="FN348" s="25"/>
      <c r="FO348" s="25"/>
      <c r="FP348" s="25"/>
      <c r="FQ348" s="25"/>
      <c r="FR348" s="25"/>
    </row>
    <row r="349" spans="141:174">
      <c r="EK349" s="25"/>
      <c r="FM349" s="25"/>
      <c r="FN349" s="25"/>
      <c r="FO349" s="25"/>
      <c r="FP349" s="25"/>
      <c r="FQ349" s="25"/>
      <c r="FR349" s="25"/>
    </row>
    <row r="350" spans="141:174">
      <c r="EK350" s="25"/>
      <c r="FM350" s="25"/>
      <c r="FN350" s="25"/>
      <c r="FO350" s="25"/>
      <c r="FP350" s="25"/>
      <c r="FQ350" s="25"/>
      <c r="FR350" s="25"/>
    </row>
    <row r="351" spans="141:174">
      <c r="EK351" s="25"/>
      <c r="FM351" s="25"/>
      <c r="FN351" s="25"/>
      <c r="FO351" s="25"/>
      <c r="FP351" s="25"/>
      <c r="FQ351" s="25"/>
      <c r="FR351" s="25"/>
    </row>
    <row r="352" spans="141:174">
      <c r="EK352" s="25"/>
      <c r="FM352" s="25"/>
      <c r="FN352" s="25"/>
      <c r="FO352" s="25"/>
      <c r="FP352" s="25"/>
      <c r="FQ352" s="25"/>
      <c r="FR352" s="25"/>
    </row>
    <row r="353" spans="141:174">
      <c r="EK353" s="25"/>
      <c r="FM353" s="25"/>
      <c r="FN353" s="25"/>
      <c r="FO353" s="25"/>
      <c r="FP353" s="25"/>
      <c r="FQ353" s="25"/>
      <c r="FR353" s="25"/>
    </row>
    <row r="354" spans="141:174">
      <c r="EK354" s="25"/>
      <c r="FM354" s="25"/>
      <c r="FN354" s="25"/>
      <c r="FO354" s="25"/>
      <c r="FP354" s="25"/>
      <c r="FQ354" s="25"/>
      <c r="FR354" s="25"/>
    </row>
    <row r="355" spans="141:174">
      <c r="EK355" s="25"/>
      <c r="FM355" s="25"/>
      <c r="FN355" s="25"/>
      <c r="FO355" s="25"/>
      <c r="FP355" s="25"/>
      <c r="FQ355" s="25"/>
      <c r="FR355" s="25"/>
    </row>
    <row r="356" spans="141:174">
      <c r="EK356" s="25"/>
      <c r="FM356" s="25"/>
      <c r="FN356" s="25"/>
      <c r="FO356" s="25"/>
      <c r="FP356" s="25"/>
      <c r="FQ356" s="25"/>
      <c r="FR356" s="25"/>
    </row>
    <row r="357" spans="141:174">
      <c r="EK357" s="25"/>
      <c r="FM357" s="25"/>
      <c r="FN357" s="25"/>
      <c r="FO357" s="25"/>
      <c r="FP357" s="25"/>
      <c r="FQ357" s="25"/>
      <c r="FR357" s="25"/>
    </row>
    <row r="358" spans="141:174">
      <c r="EK358" s="25"/>
      <c r="FM358" s="25"/>
      <c r="FN358" s="25"/>
      <c r="FO358" s="25"/>
      <c r="FP358" s="25"/>
      <c r="FQ358" s="25"/>
      <c r="FR358" s="25"/>
    </row>
    <row r="359" spans="141:174">
      <c r="EK359" s="25"/>
      <c r="FM359" s="25"/>
      <c r="FN359" s="25"/>
      <c r="FO359" s="25"/>
      <c r="FP359" s="25"/>
      <c r="FQ359" s="25"/>
      <c r="FR359" s="25"/>
    </row>
    <row r="360" spans="141:174">
      <c r="EK360" s="25"/>
      <c r="FM360" s="25"/>
      <c r="FN360" s="25"/>
      <c r="FO360" s="25"/>
      <c r="FP360" s="25"/>
      <c r="FQ360" s="25"/>
      <c r="FR360" s="25"/>
    </row>
    <row r="361" spans="141:174">
      <c r="EK361" s="25"/>
      <c r="FM361" s="25"/>
      <c r="FN361" s="25"/>
      <c r="FO361" s="25"/>
      <c r="FP361" s="25"/>
      <c r="FQ361" s="25"/>
      <c r="FR361" s="25"/>
    </row>
    <row r="362" spans="141:174">
      <c r="EK362" s="25"/>
      <c r="FM362" s="25"/>
      <c r="FN362" s="25"/>
      <c r="FO362" s="25"/>
      <c r="FP362" s="25"/>
      <c r="FQ362" s="25"/>
      <c r="FR362" s="25"/>
    </row>
    <row r="363" spans="141:174">
      <c r="EK363" s="25"/>
      <c r="FM363" s="25"/>
      <c r="FN363" s="25"/>
      <c r="FO363" s="25"/>
      <c r="FP363" s="25"/>
      <c r="FQ363" s="25"/>
      <c r="FR363" s="25"/>
    </row>
    <row r="364" spans="141:174">
      <c r="EK364" s="25"/>
      <c r="FM364" s="25"/>
      <c r="FN364" s="25"/>
      <c r="FO364" s="25"/>
      <c r="FP364" s="25"/>
      <c r="FQ364" s="25"/>
      <c r="FR364" s="25"/>
    </row>
    <row r="365" spans="141:174">
      <c r="EK365" s="25"/>
      <c r="FM365" s="25"/>
      <c r="FN365" s="25"/>
      <c r="FO365" s="25"/>
      <c r="FP365" s="25"/>
      <c r="FQ365" s="25"/>
      <c r="FR365" s="25"/>
    </row>
    <row r="366" spans="141:174">
      <c r="EK366" s="25"/>
      <c r="FM366" s="25"/>
      <c r="FN366" s="25"/>
      <c r="FO366" s="25"/>
      <c r="FP366" s="25"/>
      <c r="FQ366" s="25"/>
      <c r="FR366" s="25"/>
    </row>
    <row r="367" spans="141:174">
      <c r="EK367" s="25"/>
      <c r="FM367" s="25"/>
      <c r="FN367" s="25"/>
      <c r="FO367" s="25"/>
      <c r="FP367" s="25"/>
      <c r="FQ367" s="25"/>
      <c r="FR367" s="25"/>
    </row>
    <row r="368" spans="141:174">
      <c r="EK368" s="25"/>
      <c r="FM368" s="25"/>
      <c r="FN368" s="25"/>
      <c r="FO368" s="25"/>
      <c r="FP368" s="25"/>
      <c r="FQ368" s="25"/>
      <c r="FR368" s="25"/>
    </row>
    <row r="369" spans="141:174">
      <c r="EK369" s="25"/>
      <c r="FM369" s="25"/>
      <c r="FN369" s="25"/>
      <c r="FO369" s="25"/>
      <c r="FP369" s="25"/>
      <c r="FQ369" s="25"/>
      <c r="FR369" s="25"/>
    </row>
    <row r="370" spans="141:174">
      <c r="EK370" s="25"/>
      <c r="FM370" s="25"/>
      <c r="FN370" s="25"/>
      <c r="FO370" s="25"/>
      <c r="FP370" s="25"/>
      <c r="FQ370" s="25"/>
      <c r="FR370" s="25"/>
    </row>
    <row r="371" spans="141:174">
      <c r="EK371" s="25"/>
      <c r="FM371" s="25"/>
      <c r="FN371" s="25"/>
      <c r="FO371" s="25"/>
      <c r="FP371" s="25"/>
      <c r="FQ371" s="25"/>
      <c r="FR371" s="25"/>
    </row>
    <row r="372" spans="141:174">
      <c r="EK372" s="25"/>
      <c r="FM372" s="25"/>
      <c r="FN372" s="25"/>
      <c r="FO372" s="25"/>
      <c r="FP372" s="25"/>
      <c r="FQ372" s="25"/>
      <c r="FR372" s="25"/>
    </row>
    <row r="373" spans="141:174">
      <c r="EK373" s="25"/>
      <c r="FM373" s="25"/>
      <c r="FN373" s="25"/>
      <c r="FO373" s="25"/>
      <c r="FP373" s="25"/>
      <c r="FQ373" s="25"/>
      <c r="FR373" s="25"/>
    </row>
    <row r="374" spans="141:174">
      <c r="EK374" s="25"/>
      <c r="FM374" s="25"/>
      <c r="FN374" s="25"/>
      <c r="FO374" s="25"/>
      <c r="FP374" s="25"/>
      <c r="FQ374" s="25"/>
      <c r="FR374" s="25"/>
    </row>
    <row r="375" spans="141:174">
      <c r="EK375" s="25"/>
      <c r="FM375" s="25"/>
      <c r="FN375" s="25"/>
      <c r="FO375" s="25"/>
      <c r="FP375" s="25"/>
      <c r="FQ375" s="25"/>
      <c r="FR375" s="25"/>
    </row>
    <row r="376" spans="141:174">
      <c r="EK376" s="25"/>
      <c r="FM376" s="25"/>
      <c r="FN376" s="25"/>
      <c r="FO376" s="25"/>
      <c r="FP376" s="25"/>
      <c r="FQ376" s="25"/>
      <c r="FR376" s="25"/>
    </row>
    <row r="377" spans="141:174">
      <c r="EK377" s="25"/>
      <c r="FM377" s="25"/>
      <c r="FN377" s="25"/>
      <c r="FO377" s="25"/>
      <c r="FP377" s="25"/>
      <c r="FQ377" s="25"/>
      <c r="FR377" s="25"/>
    </row>
    <row r="378" spans="141:174">
      <c r="EK378" s="25"/>
      <c r="FM378" s="25"/>
      <c r="FN378" s="25"/>
      <c r="FO378" s="25"/>
      <c r="FP378" s="25"/>
      <c r="FQ378" s="25"/>
      <c r="FR378" s="25"/>
    </row>
    <row r="379" spans="141:174">
      <c r="EK379" s="25"/>
      <c r="FM379" s="25"/>
      <c r="FN379" s="25"/>
      <c r="FO379" s="25"/>
      <c r="FP379" s="25"/>
      <c r="FQ379" s="25"/>
      <c r="FR379" s="25"/>
    </row>
    <row r="380" spans="141:174">
      <c r="EK380" s="25"/>
      <c r="FM380" s="25"/>
      <c r="FN380" s="25"/>
      <c r="FO380" s="25"/>
      <c r="FP380" s="25"/>
      <c r="FQ380" s="25"/>
      <c r="FR380" s="25"/>
    </row>
    <row r="381" spans="141:174">
      <c r="EK381" s="25"/>
      <c r="FM381" s="25"/>
      <c r="FN381" s="25"/>
      <c r="FO381" s="25"/>
      <c r="FP381" s="25"/>
      <c r="FQ381" s="25"/>
      <c r="FR381" s="25"/>
    </row>
    <row r="382" spans="141:174">
      <c r="EK382" s="25"/>
      <c r="FM382" s="25"/>
      <c r="FN382" s="25"/>
      <c r="FO382" s="25"/>
      <c r="FP382" s="25"/>
      <c r="FQ382" s="25"/>
      <c r="FR382" s="25"/>
    </row>
    <row r="383" spans="141:174">
      <c r="EK383" s="25"/>
      <c r="FM383" s="25"/>
      <c r="FN383" s="25"/>
      <c r="FO383" s="25"/>
      <c r="FP383" s="25"/>
      <c r="FQ383" s="25"/>
      <c r="FR383" s="25"/>
    </row>
    <row r="384" spans="141:174">
      <c r="EK384" s="25"/>
      <c r="FM384" s="25"/>
      <c r="FN384" s="25"/>
      <c r="FO384" s="25"/>
      <c r="FP384" s="25"/>
      <c r="FQ384" s="25"/>
      <c r="FR384" s="25"/>
    </row>
    <row r="385" spans="141:174">
      <c r="EK385" s="25"/>
      <c r="FM385" s="25"/>
      <c r="FN385" s="25"/>
      <c r="FO385" s="25"/>
      <c r="FP385" s="25"/>
      <c r="FQ385" s="25"/>
      <c r="FR385" s="25"/>
    </row>
    <row r="386" spans="141:174">
      <c r="EK386" s="25"/>
      <c r="FM386" s="25"/>
      <c r="FN386" s="25"/>
      <c r="FO386" s="25"/>
      <c r="FP386" s="25"/>
      <c r="FQ386" s="25"/>
      <c r="FR386" s="25"/>
    </row>
    <row r="387" spans="141:174">
      <c r="EK387" s="25"/>
      <c r="FM387" s="25"/>
      <c r="FN387" s="25"/>
      <c r="FO387" s="25"/>
      <c r="FP387" s="25"/>
      <c r="FQ387" s="25"/>
      <c r="FR387" s="25"/>
    </row>
    <row r="388" spans="141:174">
      <c r="EK388" s="25"/>
      <c r="FM388" s="25"/>
      <c r="FN388" s="25"/>
      <c r="FO388" s="25"/>
      <c r="FP388" s="25"/>
      <c r="FQ388" s="25"/>
      <c r="FR388" s="25"/>
    </row>
    <row r="389" spans="141:174">
      <c r="EK389" s="25"/>
      <c r="FM389" s="25"/>
      <c r="FN389" s="25"/>
      <c r="FO389" s="25"/>
      <c r="FP389" s="25"/>
      <c r="FQ389" s="25"/>
      <c r="FR389" s="25"/>
    </row>
    <row r="390" spans="141:174">
      <c r="EK390" s="25"/>
      <c r="FM390" s="25"/>
      <c r="FN390" s="25"/>
      <c r="FO390" s="25"/>
      <c r="FP390" s="25"/>
      <c r="FQ390" s="25"/>
      <c r="FR390" s="25"/>
    </row>
    <row r="391" spans="141:174">
      <c r="EK391" s="25"/>
      <c r="FM391" s="25"/>
      <c r="FN391" s="25"/>
      <c r="FO391" s="25"/>
      <c r="FP391" s="25"/>
      <c r="FQ391" s="25"/>
      <c r="FR391" s="25"/>
    </row>
    <row r="392" spans="141:174">
      <c r="EK392" s="25"/>
      <c r="FM392" s="25"/>
      <c r="FN392" s="25"/>
      <c r="FO392" s="25"/>
      <c r="FP392" s="25"/>
      <c r="FQ392" s="25"/>
      <c r="FR392" s="25"/>
    </row>
    <row r="393" spans="141:174">
      <c r="EK393" s="25"/>
      <c r="FM393" s="25"/>
      <c r="FN393" s="25"/>
      <c r="FO393" s="25"/>
      <c r="FP393" s="25"/>
      <c r="FQ393" s="25"/>
      <c r="FR393" s="25"/>
    </row>
    <row r="394" spans="141:174">
      <c r="EK394" s="25"/>
      <c r="FM394" s="25"/>
      <c r="FN394" s="25"/>
      <c r="FO394" s="25"/>
      <c r="FP394" s="25"/>
      <c r="FQ394" s="25"/>
      <c r="FR394" s="25"/>
    </row>
    <row r="395" spans="141:174">
      <c r="EK395" s="25"/>
      <c r="FM395" s="25"/>
      <c r="FN395" s="25"/>
      <c r="FO395" s="25"/>
      <c r="FP395" s="25"/>
      <c r="FQ395" s="25"/>
      <c r="FR395" s="25"/>
    </row>
    <row r="396" spans="141:174">
      <c r="EK396" s="25"/>
      <c r="FM396" s="25"/>
      <c r="FN396" s="25"/>
      <c r="FO396" s="25"/>
      <c r="FP396" s="25"/>
      <c r="FQ396" s="25"/>
      <c r="FR396" s="25"/>
    </row>
    <row r="397" spans="141:174">
      <c r="EK397" s="25"/>
      <c r="FM397" s="25"/>
      <c r="FN397" s="25"/>
      <c r="FO397" s="25"/>
      <c r="FP397" s="25"/>
      <c r="FQ397" s="25"/>
      <c r="FR397" s="25"/>
    </row>
    <row r="398" spans="141:174">
      <c r="EK398" s="25"/>
      <c r="FM398" s="25"/>
      <c r="FN398" s="25"/>
      <c r="FO398" s="25"/>
      <c r="FP398" s="25"/>
      <c r="FQ398" s="25"/>
      <c r="FR398" s="25"/>
    </row>
    <row r="399" spans="141:174">
      <c r="EK399" s="25"/>
      <c r="FM399" s="25"/>
      <c r="FN399" s="25"/>
      <c r="FO399" s="25"/>
      <c r="FP399" s="25"/>
      <c r="FQ399" s="25"/>
      <c r="FR399" s="25"/>
    </row>
    <row r="400" spans="141:174">
      <c r="EK400" s="25"/>
      <c r="FM400" s="25"/>
      <c r="FN400" s="25"/>
      <c r="FO400" s="25"/>
      <c r="FP400" s="25"/>
      <c r="FQ400" s="25"/>
      <c r="FR400" s="25"/>
    </row>
    <row r="401" spans="141:174">
      <c r="EK401" s="25"/>
      <c r="FM401" s="25"/>
      <c r="FN401" s="25"/>
      <c r="FO401" s="25"/>
      <c r="FP401" s="25"/>
      <c r="FQ401" s="25"/>
      <c r="FR401" s="25"/>
    </row>
    <row r="402" spans="141:174">
      <c r="EK402" s="25"/>
      <c r="FM402" s="25"/>
      <c r="FN402" s="25"/>
      <c r="FO402" s="25"/>
      <c r="FP402" s="25"/>
      <c r="FQ402" s="25"/>
      <c r="FR402" s="25"/>
    </row>
    <row r="403" spans="141:174">
      <c r="EK403" s="25"/>
      <c r="FM403" s="25"/>
      <c r="FN403" s="25"/>
      <c r="FO403" s="25"/>
      <c r="FP403" s="25"/>
      <c r="FQ403" s="25"/>
      <c r="FR403" s="25"/>
    </row>
    <row r="404" spans="141:174">
      <c r="EK404" s="25"/>
      <c r="FM404" s="25"/>
      <c r="FN404" s="25"/>
      <c r="FO404" s="25"/>
      <c r="FP404" s="25"/>
      <c r="FQ404" s="25"/>
      <c r="FR404" s="25"/>
    </row>
    <row r="405" spans="141:174">
      <c r="EK405" s="25"/>
      <c r="FM405" s="25"/>
      <c r="FN405" s="25"/>
      <c r="FO405" s="25"/>
      <c r="FP405" s="25"/>
      <c r="FQ405" s="25"/>
      <c r="FR405" s="25"/>
    </row>
    <row r="406" spans="141:174">
      <c r="EK406" s="25"/>
      <c r="FM406" s="25"/>
      <c r="FN406" s="25"/>
      <c r="FO406" s="25"/>
      <c r="FP406" s="25"/>
      <c r="FQ406" s="25"/>
      <c r="FR406" s="25"/>
    </row>
    <row r="407" spans="141:174">
      <c r="EK407" s="25"/>
      <c r="FM407" s="25"/>
      <c r="FN407" s="25"/>
      <c r="FO407" s="25"/>
      <c r="FP407" s="25"/>
      <c r="FQ407" s="25"/>
      <c r="FR407" s="25"/>
    </row>
    <row r="408" spans="141:174">
      <c r="EK408" s="25"/>
      <c r="FM408" s="25"/>
      <c r="FN408" s="25"/>
      <c r="FO408" s="25"/>
      <c r="FP408" s="25"/>
      <c r="FQ408" s="25"/>
      <c r="FR408" s="25"/>
    </row>
    <row r="409" spans="141:174">
      <c r="EK409" s="25"/>
      <c r="FM409" s="25"/>
      <c r="FN409" s="25"/>
      <c r="FO409" s="25"/>
      <c r="FP409" s="25"/>
      <c r="FQ409" s="25"/>
      <c r="FR409" s="25"/>
    </row>
    <row r="410" spans="141:174">
      <c r="EK410" s="25"/>
      <c r="FM410" s="25"/>
      <c r="FN410" s="25"/>
      <c r="FO410" s="25"/>
      <c r="FP410" s="25"/>
      <c r="FQ410" s="25"/>
      <c r="FR410" s="25"/>
    </row>
    <row r="411" spans="141:174">
      <c r="EK411" s="25"/>
      <c r="FM411" s="25"/>
      <c r="FN411" s="25"/>
      <c r="FO411" s="25"/>
      <c r="FP411" s="25"/>
      <c r="FQ411" s="25"/>
      <c r="FR411" s="25"/>
    </row>
    <row r="412" spans="141:174">
      <c r="EK412" s="25"/>
      <c r="FM412" s="25"/>
      <c r="FN412" s="25"/>
      <c r="FO412" s="25"/>
      <c r="FP412" s="25"/>
      <c r="FQ412" s="25"/>
      <c r="FR412" s="25"/>
    </row>
    <row r="413" spans="141:174">
      <c r="EK413" s="25"/>
      <c r="FM413" s="25"/>
      <c r="FN413" s="25"/>
      <c r="FO413" s="25"/>
      <c r="FP413" s="25"/>
      <c r="FQ413" s="25"/>
      <c r="FR413" s="25"/>
    </row>
    <row r="414" spans="141:174">
      <c r="EK414" s="25"/>
      <c r="FM414" s="25"/>
      <c r="FN414" s="25"/>
      <c r="FO414" s="25"/>
      <c r="FP414" s="25"/>
      <c r="FQ414" s="25"/>
      <c r="FR414" s="25"/>
    </row>
    <row r="415" spans="141:174">
      <c r="EK415" s="25"/>
      <c r="FM415" s="25"/>
      <c r="FN415" s="25"/>
      <c r="FO415" s="25"/>
      <c r="FP415" s="25"/>
      <c r="FQ415" s="25"/>
      <c r="FR415" s="25"/>
    </row>
    <row r="416" spans="141:174">
      <c r="EK416" s="25"/>
      <c r="FM416" s="25"/>
      <c r="FN416" s="25"/>
      <c r="FO416" s="25"/>
      <c r="FP416" s="25"/>
      <c r="FQ416" s="25"/>
      <c r="FR416" s="25"/>
    </row>
    <row r="417" spans="141:174">
      <c r="EK417" s="25"/>
      <c r="FM417" s="25"/>
      <c r="FN417" s="25"/>
      <c r="FO417" s="25"/>
      <c r="FP417" s="25"/>
      <c r="FQ417" s="25"/>
      <c r="FR417" s="25"/>
    </row>
    <row r="418" spans="141:174">
      <c r="EK418" s="25"/>
      <c r="FM418" s="25"/>
      <c r="FN418" s="25"/>
      <c r="FO418" s="25"/>
      <c r="FP418" s="25"/>
      <c r="FQ418" s="25"/>
      <c r="FR418" s="25"/>
    </row>
    <row r="419" spans="141:174">
      <c r="EK419" s="25"/>
      <c r="FM419" s="25"/>
      <c r="FN419" s="25"/>
      <c r="FO419" s="25"/>
      <c r="FP419" s="25"/>
      <c r="FQ419" s="25"/>
      <c r="FR419" s="25"/>
    </row>
    <row r="420" spans="141:174">
      <c r="EK420" s="25"/>
      <c r="FM420" s="25"/>
      <c r="FN420" s="25"/>
      <c r="FO420" s="25"/>
      <c r="FP420" s="25"/>
      <c r="FQ420" s="25"/>
      <c r="FR420" s="25"/>
    </row>
    <row r="421" spans="141:174">
      <c r="EK421" s="25"/>
      <c r="FM421" s="25"/>
      <c r="FN421" s="25"/>
      <c r="FO421" s="25"/>
      <c r="FP421" s="25"/>
      <c r="FQ421" s="25"/>
      <c r="FR421" s="25"/>
    </row>
    <row r="422" spans="141:174">
      <c r="EK422" s="25"/>
      <c r="FM422" s="25"/>
      <c r="FN422" s="25"/>
      <c r="FO422" s="25"/>
      <c r="FP422" s="25"/>
      <c r="FQ422" s="25"/>
      <c r="FR422" s="25"/>
    </row>
    <row r="423" spans="141:174">
      <c r="EK423" s="25"/>
      <c r="FM423" s="25"/>
      <c r="FN423" s="25"/>
      <c r="FO423" s="25"/>
      <c r="FP423" s="25"/>
      <c r="FQ423" s="25"/>
      <c r="FR423" s="25"/>
    </row>
    <row r="424" spans="141:174">
      <c r="EK424" s="25"/>
      <c r="FM424" s="25"/>
      <c r="FN424" s="25"/>
      <c r="FO424" s="25"/>
      <c r="FP424" s="25"/>
      <c r="FQ424" s="25"/>
      <c r="FR424" s="25"/>
    </row>
    <row r="425" spans="141:174">
      <c r="EK425" s="25"/>
      <c r="FM425" s="25"/>
      <c r="FN425" s="25"/>
      <c r="FO425" s="25"/>
      <c r="FP425" s="25"/>
      <c r="FQ425" s="25"/>
      <c r="FR425" s="25"/>
    </row>
    <row r="426" spans="141:174">
      <c r="EK426" s="25"/>
      <c r="FM426" s="25"/>
      <c r="FN426" s="25"/>
      <c r="FO426" s="25"/>
      <c r="FP426" s="25"/>
      <c r="FQ426" s="25"/>
      <c r="FR426" s="25"/>
    </row>
    <row r="427" spans="141:174">
      <c r="EK427" s="25"/>
      <c r="FM427" s="25"/>
      <c r="FN427" s="25"/>
      <c r="FO427" s="25"/>
      <c r="FP427" s="25"/>
      <c r="FQ427" s="25"/>
      <c r="FR427" s="25"/>
    </row>
    <row r="428" spans="141:174">
      <c r="EK428" s="25"/>
      <c r="FM428" s="25"/>
      <c r="FN428" s="25"/>
      <c r="FO428" s="25"/>
      <c r="FP428" s="25"/>
      <c r="FQ428" s="25"/>
      <c r="FR428" s="25"/>
    </row>
    <row r="429" spans="141:174">
      <c r="EK429" s="25"/>
      <c r="FM429" s="25"/>
      <c r="FN429" s="25"/>
      <c r="FO429" s="25"/>
      <c r="FP429" s="25"/>
      <c r="FQ429" s="25"/>
      <c r="FR429" s="25"/>
    </row>
    <row r="430" spans="141:174">
      <c r="EK430" s="25"/>
      <c r="FM430" s="25"/>
      <c r="FN430" s="25"/>
      <c r="FO430" s="25"/>
      <c r="FP430" s="25"/>
      <c r="FQ430" s="25"/>
      <c r="FR430" s="25"/>
    </row>
    <row r="431" spans="141:174">
      <c r="EK431" s="25"/>
      <c r="FM431" s="25"/>
      <c r="FN431" s="25"/>
      <c r="FO431" s="25"/>
      <c r="FP431" s="25"/>
      <c r="FQ431" s="25"/>
      <c r="FR431" s="25"/>
    </row>
    <row r="432" spans="141:174">
      <c r="EK432" s="25"/>
      <c r="FM432" s="25"/>
      <c r="FN432" s="25"/>
      <c r="FO432" s="25"/>
      <c r="FP432" s="25"/>
      <c r="FQ432" s="25"/>
      <c r="FR432" s="25"/>
    </row>
    <row r="433" spans="141:174">
      <c r="EK433" s="25"/>
      <c r="FM433" s="25"/>
      <c r="FN433" s="25"/>
      <c r="FO433" s="25"/>
      <c r="FP433" s="25"/>
      <c r="FQ433" s="25"/>
      <c r="FR433" s="25"/>
    </row>
    <row r="434" spans="141:174">
      <c r="EK434" s="25"/>
      <c r="FM434" s="25"/>
      <c r="FN434" s="25"/>
      <c r="FO434" s="25"/>
      <c r="FP434" s="25"/>
      <c r="FQ434" s="25"/>
      <c r="FR434" s="25"/>
    </row>
    <row r="435" spans="141:174">
      <c r="EK435" s="25"/>
      <c r="FM435" s="25"/>
      <c r="FN435" s="25"/>
      <c r="FO435" s="25"/>
      <c r="FP435" s="25"/>
      <c r="FQ435" s="25"/>
      <c r="FR435" s="25"/>
    </row>
    <row r="436" spans="141:174">
      <c r="EK436" s="25"/>
      <c r="FM436" s="25"/>
      <c r="FN436" s="25"/>
      <c r="FO436" s="25"/>
      <c r="FP436" s="25"/>
      <c r="FQ436" s="25"/>
      <c r="FR436" s="25"/>
    </row>
    <row r="437" spans="141:174">
      <c r="EK437" s="25"/>
      <c r="FM437" s="25"/>
      <c r="FN437" s="25"/>
      <c r="FO437" s="25"/>
      <c r="FP437" s="25"/>
      <c r="FQ437" s="25"/>
      <c r="FR437" s="25"/>
    </row>
    <row r="438" spans="141:174">
      <c r="EK438" s="25"/>
      <c r="FM438" s="25"/>
      <c r="FN438" s="25"/>
      <c r="FO438" s="25"/>
      <c r="FP438" s="25"/>
      <c r="FQ438" s="25"/>
      <c r="FR438" s="25"/>
    </row>
    <row r="439" spans="141:174">
      <c r="EK439" s="25"/>
      <c r="FM439" s="25"/>
      <c r="FN439" s="25"/>
      <c r="FO439" s="25"/>
      <c r="FP439" s="25"/>
      <c r="FQ439" s="25"/>
      <c r="FR439" s="25"/>
    </row>
    <row r="440" spans="141:174">
      <c r="EK440" s="25"/>
      <c r="FM440" s="25"/>
      <c r="FN440" s="25"/>
      <c r="FO440" s="25"/>
      <c r="FP440" s="25"/>
      <c r="FQ440" s="25"/>
      <c r="FR440" s="25"/>
    </row>
    <row r="441" spans="141:174">
      <c r="EK441" s="25"/>
      <c r="FM441" s="25"/>
      <c r="FN441" s="25"/>
      <c r="FO441" s="25"/>
      <c r="FP441" s="25"/>
      <c r="FQ441" s="25"/>
      <c r="FR441" s="25"/>
    </row>
    <row r="442" spans="141:174">
      <c r="EK442" s="25"/>
      <c r="FM442" s="25"/>
      <c r="FN442" s="25"/>
      <c r="FO442" s="25"/>
      <c r="FP442" s="25"/>
      <c r="FQ442" s="25"/>
      <c r="FR442" s="25"/>
    </row>
    <row r="443" spans="141:174">
      <c r="EK443" s="25"/>
      <c r="FM443" s="25"/>
      <c r="FN443" s="25"/>
      <c r="FO443" s="25"/>
      <c r="FP443" s="25"/>
      <c r="FQ443" s="25"/>
      <c r="FR443" s="25"/>
    </row>
    <row r="444" spans="141:174">
      <c r="EK444" s="25"/>
      <c r="FM444" s="25"/>
      <c r="FN444" s="25"/>
      <c r="FO444" s="25"/>
      <c r="FP444" s="25"/>
      <c r="FQ444" s="25"/>
      <c r="FR444" s="25"/>
    </row>
    <row r="445" spans="141:174">
      <c r="EK445" s="25"/>
      <c r="FM445" s="25"/>
      <c r="FN445" s="25"/>
      <c r="FO445" s="25"/>
      <c r="FP445" s="25"/>
      <c r="FQ445" s="25"/>
      <c r="FR445" s="25"/>
    </row>
    <row r="446" spans="141:174">
      <c r="EK446" s="25"/>
      <c r="FM446" s="25"/>
      <c r="FN446" s="25"/>
      <c r="FO446" s="25"/>
      <c r="FP446" s="25"/>
      <c r="FQ446" s="25"/>
      <c r="FR446" s="25"/>
    </row>
    <row r="447" spans="141:174">
      <c r="EK447" s="25"/>
      <c r="FM447" s="25"/>
      <c r="FN447" s="25"/>
      <c r="FO447" s="25"/>
      <c r="FP447" s="25"/>
      <c r="FQ447" s="25"/>
      <c r="FR447" s="25"/>
    </row>
    <row r="448" spans="141:174">
      <c r="EK448" s="25"/>
      <c r="FM448" s="25"/>
      <c r="FN448" s="25"/>
      <c r="FO448" s="25"/>
      <c r="FP448" s="25"/>
      <c r="FQ448" s="25"/>
      <c r="FR448" s="25"/>
    </row>
    <row r="449" spans="141:174">
      <c r="EK449" s="25"/>
      <c r="FM449" s="25"/>
      <c r="FN449" s="25"/>
      <c r="FO449" s="25"/>
      <c r="FP449" s="25"/>
      <c r="FQ449" s="25"/>
      <c r="FR449" s="25"/>
    </row>
    <row r="450" spans="141:174">
      <c r="EK450" s="25"/>
      <c r="FM450" s="25"/>
      <c r="FN450" s="25"/>
      <c r="FO450" s="25"/>
      <c r="FP450" s="25"/>
      <c r="FQ450" s="25"/>
      <c r="FR450" s="25"/>
    </row>
    <row r="451" spans="141:174">
      <c r="EK451" s="25"/>
      <c r="FM451" s="25"/>
      <c r="FN451" s="25"/>
      <c r="FO451" s="25"/>
      <c r="FP451" s="25"/>
      <c r="FQ451" s="25"/>
      <c r="FR451" s="25"/>
    </row>
    <row r="452" spans="141:174">
      <c r="EK452" s="25"/>
      <c r="FM452" s="25"/>
      <c r="FN452" s="25"/>
      <c r="FO452" s="25"/>
      <c r="FP452" s="25"/>
      <c r="FQ452" s="25"/>
      <c r="FR452" s="25"/>
    </row>
    <row r="453" spans="141:174">
      <c r="EK453" s="25"/>
      <c r="FM453" s="25"/>
      <c r="FN453" s="25"/>
      <c r="FO453" s="25"/>
      <c r="FP453" s="25"/>
      <c r="FQ453" s="25"/>
      <c r="FR453" s="25"/>
    </row>
    <row r="454" spans="141:174">
      <c r="EK454" s="25"/>
      <c r="FM454" s="25"/>
      <c r="FN454" s="25"/>
      <c r="FO454" s="25"/>
      <c r="FP454" s="25"/>
      <c r="FQ454" s="25"/>
      <c r="FR454" s="25"/>
    </row>
    <row r="455" spans="141:174">
      <c r="EK455" s="25"/>
      <c r="FM455" s="25"/>
      <c r="FN455" s="25"/>
      <c r="FO455" s="25"/>
      <c r="FP455" s="25"/>
      <c r="FQ455" s="25"/>
      <c r="FR455" s="25"/>
    </row>
    <row r="456" spans="141:174">
      <c r="EK456" s="25"/>
      <c r="FM456" s="25"/>
      <c r="FN456" s="25"/>
      <c r="FO456" s="25"/>
      <c r="FP456" s="25"/>
      <c r="FQ456" s="25"/>
      <c r="FR456" s="25"/>
    </row>
    <row r="457" spans="141:174">
      <c r="EK457" s="25"/>
      <c r="FM457" s="25"/>
      <c r="FN457" s="25"/>
      <c r="FO457" s="25"/>
      <c r="FP457" s="25"/>
      <c r="FQ457" s="25"/>
      <c r="FR457" s="25"/>
    </row>
    <row r="458" spans="141:174">
      <c r="EK458" s="25"/>
      <c r="FM458" s="25"/>
      <c r="FN458" s="25"/>
      <c r="FO458" s="25"/>
      <c r="FP458" s="25"/>
      <c r="FQ458" s="25"/>
      <c r="FR458" s="25"/>
    </row>
    <row r="459" spans="141:174">
      <c r="EK459" s="25"/>
      <c r="FM459" s="25"/>
      <c r="FN459" s="25"/>
      <c r="FO459" s="25"/>
      <c r="FP459" s="25"/>
      <c r="FQ459" s="25"/>
      <c r="FR459" s="25"/>
    </row>
    <row r="460" spans="141:174">
      <c r="EK460" s="25"/>
      <c r="FM460" s="25"/>
      <c r="FN460" s="25"/>
      <c r="FO460" s="25"/>
      <c r="FP460" s="25"/>
      <c r="FQ460" s="25"/>
      <c r="FR460" s="25"/>
    </row>
    <row r="461" spans="141:174">
      <c r="EK461" s="25"/>
      <c r="FM461" s="25"/>
      <c r="FN461" s="25"/>
      <c r="FO461" s="25"/>
      <c r="FP461" s="25"/>
      <c r="FQ461" s="25"/>
      <c r="FR461" s="25"/>
    </row>
    <row r="462" spans="141:174">
      <c r="EK462" s="25"/>
      <c r="FM462" s="25"/>
      <c r="FN462" s="25"/>
      <c r="FO462" s="25"/>
      <c r="FP462" s="25"/>
      <c r="FQ462" s="25"/>
      <c r="FR462" s="25"/>
    </row>
    <row r="463" spans="141:174">
      <c r="EK463" s="25"/>
      <c r="FM463" s="25"/>
      <c r="FN463" s="25"/>
      <c r="FO463" s="25"/>
      <c r="FP463" s="25"/>
      <c r="FQ463" s="25"/>
      <c r="FR463" s="25"/>
    </row>
    <row r="464" spans="141:174">
      <c r="EK464" s="25"/>
      <c r="FM464" s="25"/>
      <c r="FN464" s="25"/>
      <c r="FO464" s="25"/>
      <c r="FP464" s="25"/>
      <c r="FQ464" s="25"/>
      <c r="FR464" s="25"/>
    </row>
    <row r="465" spans="141:174">
      <c r="EK465" s="25"/>
      <c r="FM465" s="25"/>
      <c r="FN465" s="25"/>
      <c r="FO465" s="25"/>
      <c r="FP465" s="25"/>
      <c r="FQ465" s="25"/>
      <c r="FR465" s="25"/>
    </row>
    <row r="466" spans="141:174">
      <c r="EK466" s="25"/>
      <c r="FM466" s="25"/>
      <c r="FN466" s="25"/>
      <c r="FO466" s="25"/>
      <c r="FP466" s="25"/>
      <c r="FQ466" s="25"/>
      <c r="FR466" s="25"/>
    </row>
    <row r="467" spans="141:174">
      <c r="EK467" s="25"/>
      <c r="FM467" s="25"/>
      <c r="FN467" s="25"/>
      <c r="FO467" s="25"/>
      <c r="FP467" s="25"/>
      <c r="FQ467" s="25"/>
      <c r="FR467" s="25"/>
    </row>
    <row r="468" spans="141:174">
      <c r="EK468" s="25"/>
      <c r="FM468" s="25"/>
      <c r="FN468" s="25"/>
      <c r="FO468" s="25"/>
      <c r="FP468" s="25"/>
      <c r="FQ468" s="25"/>
      <c r="FR468" s="25"/>
    </row>
    <row r="469" spans="141:174">
      <c r="EK469" s="25"/>
      <c r="FM469" s="25"/>
      <c r="FN469" s="25"/>
      <c r="FO469" s="25"/>
      <c r="FP469" s="25"/>
      <c r="FQ469" s="25"/>
      <c r="FR469" s="25"/>
    </row>
    <row r="470" spans="141:174">
      <c r="EK470" s="25"/>
      <c r="FM470" s="25"/>
      <c r="FN470" s="25"/>
      <c r="FO470" s="25"/>
      <c r="FP470" s="25"/>
      <c r="FQ470" s="25"/>
      <c r="FR470" s="25"/>
    </row>
    <row r="471" spans="141:174">
      <c r="EK471" s="25"/>
      <c r="FM471" s="25"/>
      <c r="FN471" s="25"/>
      <c r="FO471" s="25"/>
      <c r="FP471" s="25"/>
      <c r="FQ471" s="25"/>
      <c r="FR471" s="25"/>
    </row>
    <row r="472" spans="141:174">
      <c r="EK472" s="25"/>
      <c r="FM472" s="25"/>
      <c r="FN472" s="25"/>
      <c r="FO472" s="25"/>
      <c r="FP472" s="25"/>
      <c r="FQ472" s="25"/>
      <c r="FR472" s="25"/>
    </row>
    <row r="473" spans="141:174">
      <c r="EK473" s="25"/>
      <c r="FM473" s="25"/>
      <c r="FN473" s="25"/>
      <c r="FO473" s="25"/>
      <c r="FP473" s="25"/>
      <c r="FQ473" s="25"/>
      <c r="FR473" s="25"/>
    </row>
    <row r="474" spans="141:174">
      <c r="EK474" s="25"/>
      <c r="FM474" s="25"/>
      <c r="FN474" s="25"/>
      <c r="FO474" s="25"/>
      <c r="FP474" s="25"/>
      <c r="FQ474" s="25"/>
      <c r="FR474" s="25"/>
    </row>
    <row r="475" spans="141:174">
      <c r="EK475" s="25"/>
      <c r="FM475" s="25"/>
      <c r="FN475" s="25"/>
      <c r="FO475" s="25"/>
      <c r="FP475" s="25"/>
      <c r="FQ475" s="25"/>
      <c r="FR475" s="25"/>
    </row>
    <row r="476" spans="141:174">
      <c r="EK476" s="25"/>
      <c r="FM476" s="25"/>
      <c r="FN476" s="25"/>
      <c r="FO476" s="25"/>
      <c r="FP476" s="25"/>
      <c r="FQ476" s="25"/>
      <c r="FR476" s="25"/>
    </row>
    <row r="477" spans="141:174">
      <c r="EK477" s="25"/>
      <c r="FM477" s="25"/>
      <c r="FN477" s="25"/>
      <c r="FO477" s="25"/>
      <c r="FP477" s="25"/>
      <c r="FQ477" s="25"/>
      <c r="FR477" s="25"/>
    </row>
    <row r="478" spans="141:174">
      <c r="EK478" s="25"/>
      <c r="FM478" s="25"/>
      <c r="FN478" s="25"/>
      <c r="FO478" s="25"/>
      <c r="FP478" s="25"/>
      <c r="FQ478" s="25"/>
      <c r="FR478" s="25"/>
    </row>
    <row r="479" spans="141:174">
      <c r="EK479" s="25"/>
      <c r="FM479" s="25"/>
      <c r="FN479" s="25"/>
      <c r="FO479" s="25"/>
      <c r="FP479" s="25"/>
      <c r="FQ479" s="25"/>
      <c r="FR479" s="25"/>
    </row>
    <row r="480" spans="141:174">
      <c r="EK480" s="25"/>
      <c r="FM480" s="25"/>
      <c r="FN480" s="25"/>
      <c r="FO480" s="25"/>
      <c r="FP480" s="25"/>
      <c r="FQ480" s="25"/>
      <c r="FR480" s="25"/>
    </row>
    <row r="481" spans="141:174">
      <c r="EK481" s="25"/>
      <c r="FM481" s="25"/>
      <c r="FN481" s="25"/>
      <c r="FO481" s="25"/>
      <c r="FP481" s="25"/>
      <c r="FQ481" s="25"/>
      <c r="FR481" s="25"/>
    </row>
    <row r="482" spans="141:174">
      <c r="EK482" s="25"/>
      <c r="FM482" s="25"/>
      <c r="FN482" s="25"/>
      <c r="FO482" s="25"/>
      <c r="FP482" s="25"/>
      <c r="FQ482" s="25"/>
      <c r="FR482" s="25"/>
    </row>
    <row r="483" spans="141:174">
      <c r="EK483" s="25"/>
      <c r="FM483" s="25"/>
      <c r="FN483" s="25"/>
      <c r="FO483" s="25"/>
      <c r="FP483" s="25"/>
      <c r="FQ483" s="25"/>
      <c r="FR483" s="25"/>
    </row>
    <row r="484" spans="141:174">
      <c r="EK484" s="25"/>
      <c r="FM484" s="25"/>
      <c r="FN484" s="25"/>
      <c r="FO484" s="25"/>
      <c r="FP484" s="25"/>
      <c r="FQ484" s="25"/>
      <c r="FR484" s="25"/>
    </row>
    <row r="485" spans="141:174">
      <c r="EK485" s="25"/>
      <c r="FM485" s="25"/>
      <c r="FN485" s="25"/>
      <c r="FO485" s="25"/>
      <c r="FP485" s="25"/>
      <c r="FQ485" s="25"/>
      <c r="FR485" s="25"/>
    </row>
    <row r="486" spans="141:174">
      <c r="EK486" s="25"/>
      <c r="FM486" s="25"/>
      <c r="FN486" s="25"/>
      <c r="FO486" s="25"/>
      <c r="FP486" s="25"/>
      <c r="FQ486" s="25"/>
      <c r="FR486" s="25"/>
    </row>
    <row r="487" spans="141:174">
      <c r="EK487" s="25"/>
      <c r="FM487" s="25"/>
      <c r="FN487" s="25"/>
      <c r="FO487" s="25"/>
      <c r="FP487" s="25"/>
      <c r="FQ487" s="25"/>
      <c r="FR487" s="25"/>
    </row>
    <row r="488" spans="141:174">
      <c r="EK488" s="25"/>
      <c r="FM488" s="25"/>
      <c r="FN488" s="25"/>
      <c r="FO488" s="25"/>
      <c r="FP488" s="25"/>
      <c r="FQ488" s="25"/>
      <c r="FR488" s="25"/>
    </row>
    <row r="489" spans="141:174">
      <c r="EK489" s="25"/>
      <c r="FM489" s="25"/>
      <c r="FN489" s="25"/>
      <c r="FO489" s="25"/>
      <c r="FP489" s="25"/>
      <c r="FQ489" s="25"/>
      <c r="FR489" s="25"/>
    </row>
    <row r="490" spans="141:174">
      <c r="EK490" s="25"/>
      <c r="FM490" s="25"/>
      <c r="FN490" s="25"/>
      <c r="FO490" s="25"/>
      <c r="FP490" s="25"/>
      <c r="FQ490" s="25"/>
      <c r="FR490" s="25"/>
    </row>
    <row r="491" spans="141:174">
      <c r="EK491" s="25"/>
      <c r="FM491" s="25"/>
      <c r="FN491" s="25"/>
      <c r="FO491" s="25"/>
      <c r="FP491" s="25"/>
      <c r="FQ491" s="25"/>
      <c r="FR491" s="25"/>
    </row>
    <row r="492" spans="141:174">
      <c r="EK492" s="25"/>
      <c r="FM492" s="25"/>
      <c r="FN492" s="25"/>
      <c r="FO492" s="25"/>
      <c r="FP492" s="25"/>
      <c r="FQ492" s="25"/>
      <c r="FR492" s="25"/>
    </row>
    <row r="493" spans="141:174">
      <c r="EK493" s="25"/>
      <c r="FM493" s="25"/>
      <c r="FN493" s="25"/>
      <c r="FO493" s="25"/>
      <c r="FP493" s="25"/>
      <c r="FQ493" s="25"/>
      <c r="FR493" s="25"/>
    </row>
    <row r="494" spans="141:174">
      <c r="EK494" s="25"/>
      <c r="FM494" s="25"/>
      <c r="FN494" s="25"/>
      <c r="FO494" s="25"/>
      <c r="FP494" s="25"/>
      <c r="FQ494" s="25"/>
      <c r="FR494" s="25"/>
    </row>
    <row r="495" spans="141:174">
      <c r="EK495" s="25"/>
      <c r="FM495" s="25"/>
      <c r="FN495" s="25"/>
      <c r="FO495" s="25"/>
      <c r="FP495" s="25"/>
      <c r="FQ495" s="25"/>
      <c r="FR495" s="25"/>
    </row>
    <row r="496" spans="141:174">
      <c r="EK496" s="25"/>
      <c r="FM496" s="25"/>
      <c r="FN496" s="25"/>
      <c r="FO496" s="25"/>
      <c r="FP496" s="25"/>
      <c r="FQ496" s="25"/>
      <c r="FR496" s="25"/>
    </row>
    <row r="497" spans="141:174">
      <c r="EK497" s="25"/>
      <c r="FM497" s="25"/>
      <c r="FN497" s="25"/>
      <c r="FO497" s="25"/>
      <c r="FP497" s="25"/>
      <c r="FQ497" s="25"/>
      <c r="FR497" s="25"/>
    </row>
    <row r="498" spans="141:174">
      <c r="EK498" s="25"/>
      <c r="FM498" s="25"/>
      <c r="FN498" s="25"/>
      <c r="FO498" s="25"/>
      <c r="FP498" s="25"/>
      <c r="FQ498" s="25"/>
      <c r="FR498" s="25"/>
    </row>
    <row r="499" spans="141:174">
      <c r="EK499" s="25"/>
      <c r="FM499" s="25"/>
      <c r="FN499" s="25"/>
      <c r="FO499" s="25"/>
      <c r="FP499" s="25"/>
      <c r="FQ499" s="25"/>
      <c r="FR499" s="25"/>
    </row>
    <row r="500" spans="141:174">
      <c r="EK500" s="25"/>
      <c r="FM500" s="25"/>
      <c r="FN500" s="25"/>
      <c r="FO500" s="25"/>
      <c r="FP500" s="25"/>
      <c r="FQ500" s="25"/>
      <c r="FR500" s="25"/>
    </row>
    <row r="501" spans="141:174">
      <c r="EK501" s="25"/>
      <c r="FM501" s="25"/>
      <c r="FN501" s="25"/>
      <c r="FO501" s="25"/>
      <c r="FP501" s="25"/>
      <c r="FQ501" s="25"/>
      <c r="FR501" s="25"/>
    </row>
    <row r="502" spans="141:174">
      <c r="EK502" s="25"/>
      <c r="FM502" s="25"/>
      <c r="FN502" s="25"/>
      <c r="FO502" s="25"/>
      <c r="FP502" s="25"/>
      <c r="FQ502" s="25"/>
      <c r="FR502" s="25"/>
    </row>
    <row r="503" spans="141:174">
      <c r="EK503" s="25"/>
      <c r="FM503" s="25"/>
      <c r="FN503" s="25"/>
      <c r="FO503" s="25"/>
      <c r="FP503" s="25"/>
      <c r="FQ503" s="25"/>
      <c r="FR503" s="25"/>
    </row>
    <row r="504" spans="141:174">
      <c r="EK504" s="25"/>
      <c r="FM504" s="25"/>
      <c r="FN504" s="25"/>
      <c r="FO504" s="25"/>
      <c r="FP504" s="25"/>
      <c r="FQ504" s="25"/>
      <c r="FR504" s="25"/>
    </row>
    <row r="505" spans="141:174">
      <c r="EK505" s="25"/>
      <c r="FM505" s="25"/>
      <c r="FN505" s="25"/>
      <c r="FO505" s="25"/>
      <c r="FP505" s="25"/>
      <c r="FQ505" s="25"/>
      <c r="FR505" s="25"/>
    </row>
    <row r="506" spans="141:174">
      <c r="EK506" s="25"/>
      <c r="FM506" s="25"/>
      <c r="FN506" s="25"/>
      <c r="FO506" s="25"/>
      <c r="FP506" s="25"/>
      <c r="FQ506" s="25"/>
      <c r="FR506" s="25"/>
    </row>
    <row r="507" spans="141:174">
      <c r="EK507" s="25"/>
      <c r="FM507" s="25"/>
      <c r="FN507" s="25"/>
      <c r="FO507" s="25"/>
      <c r="FP507" s="25"/>
      <c r="FQ507" s="25"/>
      <c r="FR507" s="25"/>
    </row>
    <row r="508" spans="141:174">
      <c r="EK508" s="25"/>
      <c r="FM508" s="25"/>
      <c r="FN508" s="25"/>
      <c r="FO508" s="25"/>
      <c r="FP508" s="25"/>
      <c r="FQ508" s="25"/>
      <c r="FR508" s="25"/>
    </row>
    <row r="509" spans="141:174">
      <c r="EK509" s="25"/>
      <c r="FM509" s="25"/>
      <c r="FN509" s="25"/>
      <c r="FO509" s="25"/>
      <c r="FP509" s="25"/>
      <c r="FQ509" s="25"/>
      <c r="FR509" s="25"/>
    </row>
    <row r="510" spans="141:174">
      <c r="EK510" s="25"/>
      <c r="FM510" s="25"/>
      <c r="FN510" s="25"/>
      <c r="FO510" s="25"/>
      <c r="FP510" s="25"/>
      <c r="FQ510" s="25"/>
      <c r="FR510" s="25"/>
    </row>
    <row r="511" spans="141:174">
      <c r="EK511" s="25"/>
      <c r="FM511" s="25"/>
      <c r="FN511" s="25"/>
      <c r="FO511" s="25"/>
      <c r="FP511" s="25"/>
      <c r="FQ511" s="25"/>
      <c r="FR511" s="25"/>
    </row>
    <row r="512" spans="141:174">
      <c r="EK512" s="25"/>
      <c r="FM512" s="25"/>
      <c r="FN512" s="25"/>
      <c r="FO512" s="25"/>
      <c r="FP512" s="25"/>
      <c r="FQ512" s="25"/>
      <c r="FR512" s="25"/>
    </row>
    <row r="513" spans="141:174">
      <c r="EK513" s="25"/>
      <c r="FM513" s="25"/>
      <c r="FN513" s="25"/>
      <c r="FO513" s="25"/>
      <c r="FP513" s="25"/>
      <c r="FQ513" s="25"/>
      <c r="FR513" s="25"/>
    </row>
    <row r="514" spans="141:174">
      <c r="EK514" s="25"/>
      <c r="FM514" s="25"/>
      <c r="FN514" s="25"/>
      <c r="FO514" s="25"/>
      <c r="FP514" s="25"/>
      <c r="FQ514" s="25"/>
      <c r="FR514" s="25"/>
    </row>
    <row r="515" spans="141:174">
      <c r="EK515" s="25"/>
      <c r="FM515" s="25"/>
      <c r="FN515" s="25"/>
      <c r="FO515" s="25"/>
      <c r="FP515" s="25"/>
      <c r="FQ515" s="25"/>
      <c r="FR515" s="25"/>
    </row>
    <row r="516" spans="141:174">
      <c r="EK516" s="25"/>
      <c r="FM516" s="25"/>
      <c r="FN516" s="25"/>
      <c r="FO516" s="25"/>
      <c r="FP516" s="25"/>
      <c r="FQ516" s="25"/>
      <c r="FR516" s="25"/>
    </row>
    <row r="517" spans="141:174">
      <c r="EK517" s="25"/>
      <c r="FM517" s="25"/>
      <c r="FN517" s="25"/>
      <c r="FO517" s="25"/>
      <c r="FP517" s="25"/>
      <c r="FQ517" s="25"/>
      <c r="FR517" s="25"/>
    </row>
    <row r="518" spans="141:174">
      <c r="EK518" s="25"/>
      <c r="FM518" s="25"/>
      <c r="FN518" s="25"/>
      <c r="FO518" s="25"/>
      <c r="FP518" s="25"/>
      <c r="FQ518" s="25"/>
      <c r="FR518" s="25"/>
    </row>
    <row r="519" spans="141:174">
      <c r="EK519" s="25"/>
      <c r="FM519" s="25"/>
      <c r="FN519" s="25"/>
      <c r="FO519" s="25"/>
      <c r="FP519" s="25"/>
      <c r="FQ519" s="25"/>
      <c r="FR519" s="25"/>
    </row>
    <row r="520" spans="141:174">
      <c r="EK520" s="25"/>
      <c r="FM520" s="25"/>
      <c r="FN520" s="25"/>
      <c r="FO520" s="25"/>
      <c r="FP520" s="25"/>
      <c r="FQ520" s="25"/>
      <c r="FR520" s="25"/>
    </row>
    <row r="521" spans="141:174">
      <c r="EK521" s="25"/>
      <c r="FM521" s="25"/>
      <c r="FN521" s="25"/>
      <c r="FO521" s="25"/>
      <c r="FP521" s="25"/>
      <c r="FQ521" s="25"/>
      <c r="FR521" s="25"/>
    </row>
    <row r="522" spans="141:174">
      <c r="EK522" s="25"/>
      <c r="FM522" s="25"/>
      <c r="FN522" s="25"/>
      <c r="FO522" s="25"/>
      <c r="FP522" s="25"/>
      <c r="FQ522" s="25"/>
      <c r="FR522" s="25"/>
    </row>
    <row r="523" spans="141:174">
      <c r="EK523" s="25"/>
      <c r="FM523" s="25"/>
      <c r="FN523" s="25"/>
      <c r="FO523" s="25"/>
      <c r="FP523" s="25"/>
      <c r="FQ523" s="25"/>
      <c r="FR523" s="25"/>
    </row>
    <row r="524" spans="141:174">
      <c r="EK524" s="25"/>
      <c r="FM524" s="25"/>
      <c r="FN524" s="25"/>
      <c r="FO524" s="25"/>
      <c r="FP524" s="25"/>
      <c r="FQ524" s="25"/>
      <c r="FR524" s="25"/>
    </row>
    <row r="525" spans="141:174">
      <c r="EK525" s="25"/>
      <c r="FM525" s="25"/>
      <c r="FN525" s="25"/>
      <c r="FO525" s="25"/>
      <c r="FP525" s="25"/>
      <c r="FQ525" s="25"/>
      <c r="FR525" s="25"/>
    </row>
    <row r="526" spans="141:174">
      <c r="EK526" s="25"/>
      <c r="FM526" s="25"/>
      <c r="FN526" s="25"/>
      <c r="FO526" s="25"/>
      <c r="FP526" s="25"/>
      <c r="FQ526" s="25"/>
      <c r="FR526" s="25"/>
    </row>
    <row r="527" spans="141:174">
      <c r="EK527" s="25"/>
      <c r="FM527" s="25"/>
      <c r="FN527" s="25"/>
      <c r="FO527" s="25"/>
      <c r="FP527" s="25"/>
      <c r="FQ527" s="25"/>
      <c r="FR527" s="25"/>
    </row>
    <row r="528" spans="141:174">
      <c r="EK528" s="25"/>
      <c r="FM528" s="25"/>
      <c r="FN528" s="25"/>
      <c r="FO528" s="25"/>
      <c r="FP528" s="25"/>
      <c r="FQ528" s="25"/>
      <c r="FR528" s="25"/>
    </row>
    <row r="529" spans="141:174">
      <c r="EK529" s="25"/>
      <c r="FM529" s="25"/>
      <c r="FN529" s="25"/>
      <c r="FO529" s="25"/>
      <c r="FP529" s="25"/>
      <c r="FQ529" s="25"/>
      <c r="FR529" s="25"/>
    </row>
    <row r="530" spans="141:174">
      <c r="EK530" s="25"/>
      <c r="FM530" s="25"/>
      <c r="FN530" s="25"/>
      <c r="FO530" s="25"/>
      <c r="FP530" s="25"/>
      <c r="FQ530" s="25"/>
      <c r="FR530" s="25"/>
    </row>
    <row r="531" spans="141:174">
      <c r="EK531" s="25"/>
      <c r="FM531" s="25"/>
      <c r="FN531" s="25"/>
      <c r="FO531" s="25"/>
      <c r="FP531" s="25"/>
      <c r="FQ531" s="25"/>
      <c r="FR531" s="25"/>
    </row>
    <row r="532" spans="141:174">
      <c r="EK532" s="25"/>
      <c r="FM532" s="25"/>
      <c r="FN532" s="25"/>
      <c r="FO532" s="25"/>
      <c r="FP532" s="25"/>
      <c r="FQ532" s="25"/>
      <c r="FR532" s="25"/>
    </row>
    <row r="533" spans="141:174">
      <c r="EK533" s="25"/>
      <c r="FM533" s="25"/>
      <c r="FN533" s="25"/>
      <c r="FO533" s="25"/>
      <c r="FP533" s="25"/>
      <c r="FQ533" s="25"/>
      <c r="FR533" s="25"/>
    </row>
    <row r="534" spans="141:174">
      <c r="EK534" s="25"/>
      <c r="FM534" s="25"/>
      <c r="FN534" s="25"/>
      <c r="FO534" s="25"/>
      <c r="FP534" s="25"/>
      <c r="FQ534" s="25"/>
      <c r="FR534" s="25"/>
    </row>
    <row r="535" spans="141:174">
      <c r="EK535" s="25"/>
      <c r="FM535" s="25"/>
      <c r="FN535" s="25"/>
      <c r="FO535" s="25"/>
      <c r="FP535" s="25"/>
      <c r="FQ535" s="25"/>
      <c r="FR535" s="25"/>
    </row>
    <row r="536" spans="141:174">
      <c r="EK536" s="25"/>
      <c r="FM536" s="25"/>
      <c r="FN536" s="25"/>
      <c r="FO536" s="25"/>
      <c r="FP536" s="25"/>
      <c r="FQ536" s="25"/>
      <c r="FR536" s="25"/>
    </row>
    <row r="537" spans="141:174">
      <c r="EK537" s="25"/>
      <c r="FM537" s="25"/>
      <c r="FN537" s="25"/>
      <c r="FO537" s="25"/>
      <c r="FP537" s="25"/>
      <c r="FQ537" s="25"/>
      <c r="FR537" s="25"/>
    </row>
    <row r="538" spans="141:174">
      <c r="EK538" s="25"/>
      <c r="FM538" s="25"/>
      <c r="FN538" s="25"/>
      <c r="FO538" s="25"/>
      <c r="FP538" s="25"/>
      <c r="FQ538" s="25"/>
      <c r="FR538" s="25"/>
    </row>
    <row r="539" spans="141:174">
      <c r="EK539" s="25"/>
      <c r="FM539" s="25"/>
      <c r="FN539" s="25"/>
      <c r="FO539" s="25"/>
      <c r="FP539" s="25"/>
      <c r="FQ539" s="25"/>
      <c r="FR539" s="25"/>
    </row>
    <row r="540" spans="141:174">
      <c r="EK540" s="25"/>
      <c r="FM540" s="25"/>
      <c r="FN540" s="25"/>
      <c r="FO540" s="25"/>
      <c r="FP540" s="25"/>
      <c r="FQ540" s="25"/>
      <c r="FR540" s="25"/>
    </row>
    <row r="541" spans="141:174">
      <c r="EK541" s="25"/>
      <c r="FM541" s="25"/>
      <c r="FN541" s="25"/>
      <c r="FO541" s="25"/>
      <c r="FP541" s="25"/>
      <c r="FQ541" s="25"/>
      <c r="FR541" s="25"/>
    </row>
    <row r="542" spans="141:174">
      <c r="EK542" s="25"/>
      <c r="FM542" s="25"/>
      <c r="FN542" s="25"/>
      <c r="FO542" s="25"/>
      <c r="FP542" s="25"/>
      <c r="FQ542" s="25"/>
      <c r="FR542" s="25"/>
    </row>
    <row r="543" spans="141:174">
      <c r="EK543" s="25"/>
      <c r="FM543" s="25"/>
      <c r="FN543" s="25"/>
      <c r="FO543" s="25"/>
      <c r="FP543" s="25"/>
      <c r="FQ543" s="25"/>
      <c r="FR543" s="25"/>
    </row>
    <row r="544" spans="141:174">
      <c r="EK544" s="25"/>
      <c r="FM544" s="25"/>
      <c r="FN544" s="25"/>
      <c r="FO544" s="25"/>
      <c r="FP544" s="25"/>
      <c r="FQ544" s="25"/>
      <c r="FR544" s="25"/>
    </row>
    <row r="545" spans="141:174">
      <c r="EK545" s="25"/>
      <c r="FM545" s="25"/>
      <c r="FN545" s="25"/>
      <c r="FO545" s="25"/>
      <c r="FP545" s="25"/>
      <c r="FQ545" s="25"/>
      <c r="FR545" s="25"/>
    </row>
    <row r="546" spans="141:174">
      <c r="EK546" s="25"/>
      <c r="FM546" s="25"/>
      <c r="FN546" s="25"/>
      <c r="FO546" s="25"/>
      <c r="FP546" s="25"/>
      <c r="FQ546" s="25"/>
      <c r="FR546" s="25"/>
    </row>
    <row r="547" spans="141:174">
      <c r="EK547" s="25"/>
      <c r="FM547" s="25"/>
      <c r="FN547" s="25"/>
      <c r="FO547" s="25"/>
      <c r="FP547" s="25"/>
      <c r="FQ547" s="25"/>
      <c r="FR547" s="25"/>
    </row>
    <row r="548" spans="141:174">
      <c r="EK548" s="25"/>
      <c r="FM548" s="25"/>
      <c r="FN548" s="25"/>
      <c r="FO548" s="25"/>
      <c r="FP548" s="25"/>
      <c r="FQ548" s="25"/>
      <c r="FR548" s="25"/>
    </row>
    <row r="549" spans="141:174">
      <c r="EK549" s="25"/>
      <c r="FM549" s="25"/>
      <c r="FN549" s="25"/>
      <c r="FO549" s="25"/>
      <c r="FP549" s="25"/>
      <c r="FQ549" s="25"/>
      <c r="FR549" s="25"/>
    </row>
    <row r="550" spans="141:174">
      <c r="EK550" s="25"/>
      <c r="FM550" s="25"/>
      <c r="FN550" s="25"/>
      <c r="FO550" s="25"/>
      <c r="FP550" s="25"/>
      <c r="FQ550" s="25"/>
      <c r="FR550" s="25"/>
    </row>
    <row r="551" spans="141:174">
      <c r="EK551" s="25"/>
      <c r="FM551" s="25"/>
      <c r="FN551" s="25"/>
      <c r="FO551" s="25"/>
      <c r="FP551" s="25"/>
      <c r="FQ551" s="25"/>
      <c r="FR551" s="25"/>
    </row>
    <row r="552" spans="141:174">
      <c r="EK552" s="25"/>
      <c r="FM552" s="25"/>
      <c r="FN552" s="25"/>
      <c r="FO552" s="25"/>
      <c r="FP552" s="25"/>
      <c r="FQ552" s="25"/>
      <c r="FR552" s="25"/>
    </row>
    <row r="553" spans="141:174">
      <c r="EK553" s="25"/>
      <c r="FM553" s="25"/>
      <c r="FN553" s="25"/>
      <c r="FO553" s="25"/>
      <c r="FP553" s="25"/>
      <c r="FQ553" s="25"/>
      <c r="FR553" s="25"/>
    </row>
    <row r="554" spans="141:174">
      <c r="EK554" s="25"/>
      <c r="FM554" s="25"/>
      <c r="FN554" s="25"/>
      <c r="FO554" s="25"/>
      <c r="FP554" s="25"/>
      <c r="FQ554" s="25"/>
      <c r="FR554" s="25"/>
    </row>
    <row r="555" spans="141:174">
      <c r="EK555" s="25"/>
      <c r="FM555" s="25"/>
      <c r="FN555" s="25"/>
      <c r="FO555" s="25"/>
      <c r="FP555" s="25"/>
      <c r="FQ555" s="25"/>
      <c r="FR555" s="25"/>
    </row>
    <row r="556" spans="141:174">
      <c r="EK556" s="25"/>
      <c r="FM556" s="25"/>
      <c r="FN556" s="25"/>
      <c r="FO556" s="25"/>
      <c r="FP556" s="25"/>
      <c r="FQ556" s="25"/>
      <c r="FR556" s="25"/>
    </row>
    <row r="557" spans="141:174">
      <c r="EK557" s="25"/>
      <c r="FM557" s="25"/>
      <c r="FN557" s="25"/>
      <c r="FO557" s="25"/>
      <c r="FP557" s="25"/>
      <c r="FQ557" s="25"/>
      <c r="FR557" s="25"/>
    </row>
    <row r="558" spans="141:174">
      <c r="EK558" s="25"/>
      <c r="FM558" s="25"/>
      <c r="FN558" s="25"/>
      <c r="FO558" s="25"/>
      <c r="FP558" s="25"/>
      <c r="FQ558" s="25"/>
      <c r="FR558" s="25"/>
    </row>
    <row r="559" spans="141:174">
      <c r="EK559" s="25"/>
      <c r="FM559" s="25"/>
      <c r="FN559" s="25"/>
      <c r="FO559" s="25"/>
      <c r="FP559" s="25"/>
      <c r="FQ559" s="25"/>
      <c r="FR559" s="25"/>
    </row>
    <row r="560" spans="141:174">
      <c r="EK560" s="25"/>
      <c r="FM560" s="25"/>
      <c r="FN560" s="25"/>
      <c r="FO560" s="25"/>
      <c r="FP560" s="25"/>
      <c r="FQ560" s="25"/>
      <c r="FR560" s="25"/>
    </row>
    <row r="561" spans="141:174">
      <c r="EK561" s="25"/>
      <c r="FM561" s="25"/>
      <c r="FN561" s="25"/>
      <c r="FO561" s="25"/>
      <c r="FP561" s="25"/>
      <c r="FQ561" s="25"/>
      <c r="FR561" s="25"/>
    </row>
    <row r="562" spans="141:174">
      <c r="EK562" s="25"/>
      <c r="FM562" s="25"/>
      <c r="FN562" s="25"/>
      <c r="FO562" s="25"/>
      <c r="FP562" s="25"/>
      <c r="FQ562" s="25"/>
      <c r="FR562" s="25"/>
    </row>
    <row r="563" spans="141:174">
      <c r="EK563" s="25"/>
      <c r="FM563" s="25"/>
      <c r="FN563" s="25"/>
      <c r="FO563" s="25"/>
      <c r="FP563" s="25"/>
      <c r="FQ563" s="25"/>
      <c r="FR563" s="25"/>
    </row>
    <row r="564" spans="141:174">
      <c r="EK564" s="25"/>
      <c r="FM564" s="25"/>
      <c r="FN564" s="25"/>
      <c r="FO564" s="25"/>
      <c r="FP564" s="25"/>
      <c r="FQ564" s="25"/>
      <c r="FR564" s="25"/>
    </row>
    <row r="565" spans="141:174">
      <c r="EK565" s="25"/>
      <c r="FM565" s="25"/>
      <c r="FN565" s="25"/>
      <c r="FO565" s="25"/>
      <c r="FP565" s="25"/>
      <c r="FQ565" s="25"/>
      <c r="FR565" s="25"/>
    </row>
    <row r="566" spans="141:174">
      <c r="EK566" s="25"/>
      <c r="FM566" s="25"/>
      <c r="FN566" s="25"/>
      <c r="FO566" s="25"/>
      <c r="FP566" s="25"/>
      <c r="FQ566" s="25"/>
      <c r="FR566" s="25"/>
    </row>
    <row r="567" spans="141:174">
      <c r="EK567" s="25"/>
      <c r="FM567" s="25"/>
      <c r="FN567" s="25"/>
      <c r="FO567" s="25"/>
      <c r="FP567" s="25"/>
      <c r="FQ567" s="25"/>
      <c r="FR567" s="25"/>
    </row>
    <row r="568" spans="141:174">
      <c r="EK568" s="25"/>
      <c r="FM568" s="25"/>
      <c r="FN568" s="25"/>
      <c r="FO568" s="25"/>
      <c r="FP568" s="25"/>
      <c r="FQ568" s="25"/>
      <c r="FR568" s="25"/>
    </row>
    <row r="569" spans="141:174">
      <c r="EK569" s="25"/>
      <c r="FM569" s="25"/>
      <c r="FN569" s="25"/>
      <c r="FO569" s="25"/>
      <c r="FP569" s="25"/>
      <c r="FQ569" s="25"/>
      <c r="FR569" s="25"/>
    </row>
    <row r="570" spans="141:174">
      <c r="EK570" s="25"/>
      <c r="FM570" s="25"/>
      <c r="FN570" s="25"/>
      <c r="FO570" s="25"/>
      <c r="FP570" s="25"/>
      <c r="FQ570" s="25"/>
      <c r="FR570" s="25"/>
    </row>
    <row r="571" spans="141:174">
      <c r="EK571" s="25"/>
      <c r="FM571" s="25"/>
      <c r="FN571" s="25"/>
      <c r="FO571" s="25"/>
      <c r="FP571" s="25"/>
      <c r="FQ571" s="25"/>
      <c r="FR571" s="25"/>
    </row>
    <row r="572" spans="141:174">
      <c r="EK572" s="25"/>
      <c r="FM572" s="25"/>
      <c r="FN572" s="25"/>
      <c r="FO572" s="25"/>
      <c r="FP572" s="25"/>
      <c r="FQ572" s="25"/>
      <c r="FR572" s="25"/>
    </row>
    <row r="573" spans="141:174">
      <c r="EK573" s="25"/>
      <c r="FM573" s="25"/>
      <c r="FN573" s="25"/>
      <c r="FO573" s="25"/>
      <c r="FP573" s="25"/>
      <c r="FQ573" s="25"/>
      <c r="FR573" s="25"/>
    </row>
    <row r="574" spans="141:174">
      <c r="EK574" s="25"/>
      <c r="FM574" s="25"/>
      <c r="FN574" s="25"/>
      <c r="FO574" s="25"/>
      <c r="FP574" s="25"/>
      <c r="FQ574" s="25"/>
      <c r="FR574" s="25"/>
    </row>
    <row r="575" spans="141:174">
      <c r="EK575" s="25"/>
      <c r="FM575" s="25"/>
      <c r="FN575" s="25"/>
      <c r="FO575" s="25"/>
      <c r="FP575" s="25"/>
      <c r="FQ575" s="25"/>
      <c r="FR575" s="25"/>
    </row>
    <row r="576" spans="141:174">
      <c r="EK576" s="25"/>
      <c r="FM576" s="25"/>
      <c r="FN576" s="25"/>
      <c r="FO576" s="25"/>
      <c r="FP576" s="25"/>
      <c r="FQ576" s="25"/>
      <c r="FR576" s="25"/>
    </row>
    <row r="577" spans="141:174">
      <c r="EK577" s="25"/>
      <c r="FM577" s="25"/>
      <c r="FN577" s="25"/>
      <c r="FO577" s="25"/>
      <c r="FP577" s="25"/>
      <c r="FQ577" s="25"/>
      <c r="FR577" s="25"/>
    </row>
    <row r="578" spans="141:174">
      <c r="EK578" s="25"/>
      <c r="FM578" s="25"/>
      <c r="FN578" s="25"/>
      <c r="FO578" s="25"/>
      <c r="FP578" s="25"/>
      <c r="FQ578" s="25"/>
      <c r="FR578" s="25"/>
    </row>
    <row r="579" spans="141:174">
      <c r="EK579" s="25"/>
      <c r="FM579" s="25"/>
      <c r="FN579" s="25"/>
      <c r="FO579" s="25"/>
      <c r="FP579" s="25"/>
      <c r="FQ579" s="25"/>
      <c r="FR579" s="25"/>
    </row>
    <row r="580" spans="141:174">
      <c r="EK580" s="25"/>
      <c r="FM580" s="25"/>
      <c r="FN580" s="25"/>
      <c r="FO580" s="25"/>
      <c r="FP580" s="25"/>
      <c r="FQ580" s="25"/>
      <c r="FR580" s="25"/>
    </row>
    <row r="581" spans="141:174">
      <c r="EK581" s="25"/>
      <c r="FM581" s="25"/>
      <c r="FN581" s="25"/>
      <c r="FO581" s="25"/>
      <c r="FP581" s="25"/>
      <c r="FQ581" s="25"/>
      <c r="FR581" s="25"/>
    </row>
    <row r="582" spans="141:174">
      <c r="EK582" s="25"/>
      <c r="FM582" s="25"/>
      <c r="FN582" s="25"/>
      <c r="FO582" s="25"/>
      <c r="FP582" s="25"/>
      <c r="FQ582" s="25"/>
      <c r="FR582" s="25"/>
    </row>
    <row r="583" spans="141:174">
      <c r="EK583" s="25"/>
      <c r="FM583" s="25"/>
      <c r="FN583" s="25"/>
      <c r="FO583" s="25"/>
      <c r="FP583" s="25"/>
      <c r="FQ583" s="25"/>
      <c r="FR583" s="25"/>
    </row>
    <row r="584" spans="141:174">
      <c r="EK584" s="25"/>
      <c r="FM584" s="25"/>
      <c r="FN584" s="25"/>
      <c r="FO584" s="25"/>
      <c r="FP584" s="25"/>
      <c r="FQ584" s="25"/>
      <c r="FR584" s="25"/>
    </row>
    <row r="585" spans="141:174">
      <c r="EK585" s="25"/>
      <c r="FM585" s="25"/>
      <c r="FN585" s="25"/>
      <c r="FO585" s="25"/>
      <c r="FP585" s="25"/>
      <c r="FQ585" s="25"/>
      <c r="FR585" s="25"/>
    </row>
    <row r="586" spans="141:174">
      <c r="EK586" s="25"/>
      <c r="FM586" s="25"/>
      <c r="FN586" s="25"/>
      <c r="FO586" s="25"/>
      <c r="FP586" s="25"/>
      <c r="FQ586" s="25"/>
      <c r="FR586" s="25"/>
    </row>
    <row r="587" spans="141:174">
      <c r="EK587" s="25"/>
      <c r="FM587" s="25"/>
      <c r="FN587" s="25"/>
      <c r="FO587" s="25"/>
      <c r="FP587" s="25"/>
      <c r="FQ587" s="25"/>
      <c r="FR587" s="25"/>
    </row>
    <row r="588" spans="141:174">
      <c r="EK588" s="25"/>
      <c r="FM588" s="25"/>
      <c r="FN588" s="25"/>
      <c r="FO588" s="25"/>
      <c r="FP588" s="25"/>
      <c r="FQ588" s="25"/>
      <c r="FR588" s="25"/>
    </row>
    <row r="589" spans="141:174">
      <c r="EK589" s="25"/>
      <c r="FM589" s="25"/>
      <c r="FN589" s="25"/>
      <c r="FO589" s="25"/>
      <c r="FP589" s="25"/>
      <c r="FQ589" s="25"/>
      <c r="FR589" s="25"/>
    </row>
    <row r="590" spans="141:174">
      <c r="EK590" s="25"/>
      <c r="FM590" s="25"/>
      <c r="FN590" s="25"/>
      <c r="FO590" s="25"/>
      <c r="FP590" s="25"/>
      <c r="FQ590" s="25"/>
      <c r="FR590" s="25"/>
    </row>
    <row r="591" spans="141:174">
      <c r="EK591" s="25"/>
      <c r="FM591" s="25"/>
      <c r="FN591" s="25"/>
      <c r="FO591" s="25"/>
      <c r="FP591" s="25"/>
      <c r="FQ591" s="25"/>
      <c r="FR591" s="25"/>
    </row>
    <row r="592" spans="141:174">
      <c r="EK592" s="25"/>
      <c r="FM592" s="25"/>
      <c r="FN592" s="25"/>
      <c r="FO592" s="25"/>
      <c r="FP592" s="25"/>
      <c r="FQ592" s="25"/>
      <c r="FR592" s="25"/>
    </row>
    <row r="593" spans="141:174">
      <c r="EK593" s="25"/>
      <c r="FM593" s="25"/>
      <c r="FN593" s="25"/>
      <c r="FO593" s="25"/>
      <c r="FP593" s="25"/>
      <c r="FQ593" s="25"/>
      <c r="FR593" s="25"/>
    </row>
    <row r="594" spans="141:174">
      <c r="EK594" s="25"/>
      <c r="FM594" s="25"/>
      <c r="FN594" s="25"/>
      <c r="FO594" s="25"/>
      <c r="FP594" s="25"/>
      <c r="FQ594" s="25"/>
      <c r="FR594" s="25"/>
    </row>
    <row r="595" spans="141:174">
      <c r="EK595" s="25"/>
      <c r="FM595" s="25"/>
      <c r="FN595" s="25"/>
      <c r="FO595" s="25"/>
      <c r="FP595" s="25"/>
      <c r="FQ595" s="25"/>
      <c r="FR595" s="25"/>
    </row>
    <row r="596" spans="141:174">
      <c r="EK596" s="25"/>
      <c r="FM596" s="25"/>
      <c r="FN596" s="25"/>
      <c r="FO596" s="25"/>
      <c r="FP596" s="25"/>
      <c r="FQ596" s="25"/>
      <c r="FR596" s="25"/>
    </row>
    <row r="597" spans="141:174">
      <c r="EK597" s="25"/>
      <c r="FM597" s="25"/>
      <c r="FN597" s="25"/>
      <c r="FO597" s="25"/>
      <c r="FP597" s="25"/>
      <c r="FQ597" s="25"/>
      <c r="FR597" s="25"/>
    </row>
    <row r="598" spans="141:174">
      <c r="EK598" s="25"/>
      <c r="FM598" s="25"/>
      <c r="FN598" s="25"/>
      <c r="FO598" s="25"/>
      <c r="FP598" s="25"/>
      <c r="FQ598" s="25"/>
      <c r="FR598" s="25"/>
    </row>
    <row r="599" spans="141:174">
      <c r="EK599" s="25"/>
      <c r="FM599" s="25"/>
      <c r="FN599" s="25"/>
      <c r="FO599" s="25"/>
      <c r="FP599" s="25"/>
      <c r="FQ599" s="25"/>
      <c r="FR599" s="25"/>
    </row>
    <row r="600" spans="141:174">
      <c r="EK600" s="25"/>
      <c r="FM600" s="25"/>
      <c r="FN600" s="25"/>
      <c r="FO600" s="25"/>
      <c r="FP600" s="25"/>
      <c r="FQ600" s="25"/>
      <c r="FR600" s="25"/>
    </row>
    <row r="601" spans="141:174">
      <c r="EK601" s="25"/>
      <c r="FM601" s="25"/>
      <c r="FN601" s="25"/>
      <c r="FO601" s="25"/>
      <c r="FP601" s="25"/>
      <c r="FQ601" s="25"/>
      <c r="FR601" s="25"/>
    </row>
    <row r="602" spans="141:174">
      <c r="EK602" s="25"/>
      <c r="FM602" s="25"/>
      <c r="FN602" s="25"/>
      <c r="FO602" s="25"/>
      <c r="FP602" s="25"/>
      <c r="FQ602" s="25"/>
      <c r="FR602" s="25"/>
    </row>
    <row r="603" spans="141:174">
      <c r="EK603" s="25"/>
      <c r="FM603" s="25"/>
      <c r="FN603" s="25"/>
      <c r="FO603" s="25"/>
      <c r="FP603" s="25"/>
      <c r="FQ603" s="25"/>
      <c r="FR603" s="25"/>
    </row>
    <row r="604" spans="141:174">
      <c r="EK604" s="25"/>
      <c r="FM604" s="25"/>
      <c r="FN604" s="25"/>
      <c r="FO604" s="25"/>
      <c r="FP604" s="25"/>
      <c r="FQ604" s="25"/>
      <c r="FR604" s="25"/>
    </row>
    <row r="605" spans="141:174">
      <c r="EK605" s="25"/>
      <c r="FM605" s="25"/>
      <c r="FN605" s="25"/>
      <c r="FO605" s="25"/>
      <c r="FP605" s="25"/>
      <c r="FQ605" s="25"/>
      <c r="FR605" s="25"/>
    </row>
    <row r="606" spans="141:174">
      <c r="EK606" s="25"/>
      <c r="FM606" s="25"/>
      <c r="FN606" s="25"/>
      <c r="FO606" s="25"/>
      <c r="FP606" s="25"/>
      <c r="FQ606" s="25"/>
      <c r="FR606" s="25"/>
    </row>
    <row r="607" spans="141:174">
      <c r="EK607" s="25"/>
      <c r="FM607" s="25"/>
      <c r="FN607" s="25"/>
      <c r="FO607" s="25"/>
      <c r="FP607" s="25"/>
      <c r="FQ607" s="25"/>
      <c r="FR607" s="25"/>
    </row>
    <row r="608" spans="141:174">
      <c r="EK608" s="25"/>
      <c r="FM608" s="25"/>
      <c r="FN608" s="25"/>
      <c r="FO608" s="25"/>
      <c r="FP608" s="25"/>
      <c r="FQ608" s="25"/>
      <c r="FR608" s="25"/>
    </row>
    <row r="609" spans="141:174">
      <c r="EK609" s="25"/>
      <c r="FM609" s="25"/>
      <c r="FN609" s="25"/>
      <c r="FO609" s="25"/>
      <c r="FP609" s="25"/>
      <c r="FQ609" s="25"/>
      <c r="FR609" s="25"/>
    </row>
    <row r="610" spans="141:174">
      <c r="EK610" s="25"/>
      <c r="FM610" s="25"/>
      <c r="FN610" s="25"/>
      <c r="FO610" s="25"/>
      <c r="FP610" s="25"/>
      <c r="FQ610" s="25"/>
      <c r="FR610" s="25"/>
    </row>
    <row r="611" spans="141:174">
      <c r="EK611" s="25"/>
      <c r="FM611" s="25"/>
      <c r="FN611" s="25"/>
      <c r="FO611" s="25"/>
      <c r="FP611" s="25"/>
      <c r="FQ611" s="25"/>
      <c r="FR611" s="25"/>
    </row>
    <row r="612" spans="141:174">
      <c r="EK612" s="25"/>
      <c r="FM612" s="25"/>
      <c r="FN612" s="25"/>
      <c r="FO612" s="25"/>
      <c r="FP612" s="25"/>
      <c r="FQ612" s="25"/>
      <c r="FR612" s="25"/>
    </row>
    <row r="613" spans="141:174">
      <c r="EK613" s="25"/>
      <c r="FM613" s="25"/>
      <c r="FN613" s="25"/>
      <c r="FO613" s="25"/>
      <c r="FP613" s="25"/>
      <c r="FQ613" s="25"/>
      <c r="FR613" s="25"/>
    </row>
    <row r="614" spans="141:174">
      <c r="EK614" s="25"/>
      <c r="FM614" s="25"/>
      <c r="FN614" s="25"/>
      <c r="FO614" s="25"/>
      <c r="FP614" s="25"/>
      <c r="FQ614" s="25"/>
      <c r="FR614" s="25"/>
    </row>
    <row r="615" spans="141:174">
      <c r="EK615" s="25"/>
      <c r="FM615" s="25"/>
      <c r="FN615" s="25"/>
      <c r="FO615" s="25"/>
      <c r="FP615" s="25"/>
      <c r="FQ615" s="25"/>
      <c r="FR615" s="25"/>
    </row>
    <row r="616" spans="141:174">
      <c r="EK616" s="25"/>
      <c r="FM616" s="25"/>
      <c r="FN616" s="25"/>
      <c r="FO616" s="25"/>
      <c r="FP616" s="25"/>
      <c r="FQ616" s="25"/>
      <c r="FR616" s="25"/>
    </row>
    <row r="617" spans="141:174">
      <c r="EK617" s="25"/>
      <c r="FM617" s="25"/>
      <c r="FN617" s="25"/>
      <c r="FO617" s="25"/>
      <c r="FP617" s="25"/>
      <c r="FQ617" s="25"/>
      <c r="FR617" s="25"/>
    </row>
    <row r="618" spans="141:174">
      <c r="EK618" s="25"/>
      <c r="FM618" s="25"/>
      <c r="FN618" s="25"/>
      <c r="FO618" s="25"/>
      <c r="FP618" s="25"/>
      <c r="FQ618" s="25"/>
      <c r="FR618" s="25"/>
    </row>
    <row r="619" spans="141:174">
      <c r="EK619" s="25"/>
      <c r="FM619" s="25"/>
      <c r="FN619" s="25"/>
      <c r="FO619" s="25"/>
      <c r="FP619" s="25"/>
      <c r="FQ619" s="25"/>
      <c r="FR619" s="25"/>
    </row>
    <row r="620" spans="141:174">
      <c r="EK620" s="25"/>
      <c r="FM620" s="25"/>
      <c r="FN620" s="25"/>
      <c r="FO620" s="25"/>
      <c r="FP620" s="25"/>
      <c r="FQ620" s="25"/>
      <c r="FR620" s="25"/>
    </row>
    <row r="621" spans="141:174">
      <c r="EK621" s="25"/>
      <c r="FM621" s="25"/>
      <c r="FN621" s="25"/>
      <c r="FO621" s="25"/>
      <c r="FP621" s="25"/>
      <c r="FQ621" s="25"/>
      <c r="FR621" s="25"/>
    </row>
    <row r="622" spans="141:174">
      <c r="EK622" s="25"/>
      <c r="FM622" s="25"/>
      <c r="FN622" s="25"/>
      <c r="FO622" s="25"/>
      <c r="FP622" s="25"/>
      <c r="FQ622" s="25"/>
      <c r="FR622" s="25"/>
    </row>
    <row r="623" spans="141:174">
      <c r="EK623" s="25"/>
      <c r="FM623" s="25"/>
      <c r="FN623" s="25"/>
      <c r="FO623" s="25"/>
      <c r="FP623" s="25"/>
      <c r="FQ623" s="25"/>
      <c r="FR623" s="25"/>
    </row>
    <row r="624" spans="141:174">
      <c r="EK624" s="25"/>
      <c r="FM624" s="25"/>
      <c r="FN624" s="25"/>
      <c r="FO624" s="25"/>
      <c r="FP624" s="25"/>
      <c r="FQ624" s="25"/>
      <c r="FR624" s="25"/>
    </row>
    <row r="625" spans="141:174">
      <c r="EK625" s="25"/>
      <c r="FM625" s="25"/>
      <c r="FN625" s="25"/>
      <c r="FO625" s="25"/>
      <c r="FP625" s="25"/>
      <c r="FQ625" s="25"/>
      <c r="FR625" s="25"/>
    </row>
    <row r="626" spans="141:174">
      <c r="EK626" s="25"/>
      <c r="FM626" s="25"/>
      <c r="FN626" s="25"/>
      <c r="FO626" s="25"/>
      <c r="FP626" s="25"/>
      <c r="FQ626" s="25"/>
      <c r="FR626" s="25"/>
    </row>
    <row r="627" spans="141:174">
      <c r="EK627" s="25"/>
      <c r="FM627" s="25"/>
      <c r="FN627" s="25"/>
      <c r="FO627" s="25"/>
      <c r="FP627" s="25"/>
      <c r="FQ627" s="25"/>
      <c r="FR627" s="25"/>
    </row>
    <row r="628" spans="141:174">
      <c r="EK628" s="25"/>
      <c r="FM628" s="25"/>
      <c r="FN628" s="25"/>
      <c r="FO628" s="25"/>
      <c r="FP628" s="25"/>
      <c r="FQ628" s="25"/>
      <c r="FR628" s="25"/>
    </row>
    <row r="629" spans="141:174">
      <c r="EK629" s="25"/>
      <c r="FM629" s="25"/>
      <c r="FN629" s="25"/>
      <c r="FO629" s="25"/>
      <c r="FP629" s="25"/>
      <c r="FQ629" s="25"/>
      <c r="FR629" s="25"/>
    </row>
    <row r="630" spans="141:174">
      <c r="EK630" s="25"/>
      <c r="FM630" s="25"/>
      <c r="FN630" s="25"/>
      <c r="FO630" s="25"/>
      <c r="FP630" s="25"/>
      <c r="FQ630" s="25"/>
      <c r="FR630" s="25"/>
    </row>
    <row r="631" spans="141:174">
      <c r="EK631" s="25"/>
      <c r="FM631" s="25"/>
      <c r="FN631" s="25"/>
      <c r="FO631" s="25"/>
      <c r="FP631" s="25"/>
      <c r="FQ631" s="25"/>
      <c r="FR631" s="25"/>
    </row>
    <row r="632" spans="141:174">
      <c r="EK632" s="25"/>
      <c r="FM632" s="25"/>
      <c r="FN632" s="25"/>
      <c r="FO632" s="25"/>
      <c r="FP632" s="25"/>
      <c r="FQ632" s="25"/>
      <c r="FR632" s="25"/>
    </row>
    <row r="633" spans="141:174">
      <c r="EK633" s="25"/>
      <c r="FM633" s="25"/>
      <c r="FN633" s="25"/>
      <c r="FO633" s="25"/>
      <c r="FP633" s="25"/>
      <c r="FQ633" s="25"/>
      <c r="FR633" s="25"/>
    </row>
    <row r="634" spans="141:174">
      <c r="EK634" s="25"/>
      <c r="FM634" s="25"/>
      <c r="FN634" s="25"/>
      <c r="FO634" s="25"/>
      <c r="FP634" s="25"/>
      <c r="FQ634" s="25"/>
      <c r="FR634" s="25"/>
    </row>
    <row r="635" spans="141:174">
      <c r="EK635" s="25"/>
      <c r="FM635" s="25"/>
      <c r="FN635" s="25"/>
      <c r="FO635" s="25"/>
      <c r="FP635" s="25"/>
      <c r="FQ635" s="25"/>
      <c r="FR635" s="25"/>
    </row>
    <row r="636" spans="141:174">
      <c r="EK636" s="25"/>
      <c r="FM636" s="25"/>
      <c r="FN636" s="25"/>
      <c r="FO636" s="25"/>
      <c r="FP636" s="25"/>
      <c r="FQ636" s="25"/>
      <c r="FR636" s="25"/>
    </row>
    <row r="637" spans="141:174">
      <c r="EK637" s="25"/>
      <c r="FM637" s="25"/>
      <c r="FN637" s="25"/>
      <c r="FO637" s="25"/>
      <c r="FP637" s="25"/>
      <c r="FQ637" s="25"/>
      <c r="FR637" s="25"/>
    </row>
    <row r="638" spans="141:174">
      <c r="EK638" s="25"/>
      <c r="FM638" s="25"/>
      <c r="FN638" s="25"/>
      <c r="FO638" s="25"/>
      <c r="FP638" s="25"/>
      <c r="FQ638" s="25"/>
      <c r="FR638" s="25"/>
    </row>
    <row r="639" spans="141:174">
      <c r="EK639" s="25"/>
      <c r="FM639" s="25"/>
      <c r="FN639" s="25"/>
      <c r="FO639" s="25"/>
      <c r="FP639" s="25"/>
      <c r="FQ639" s="25"/>
      <c r="FR639" s="25"/>
    </row>
    <row r="640" spans="141:174">
      <c r="EK640" s="25"/>
      <c r="FM640" s="25"/>
      <c r="FN640" s="25"/>
      <c r="FO640" s="25"/>
      <c r="FP640" s="25"/>
      <c r="FQ640" s="25"/>
      <c r="FR640" s="25"/>
    </row>
    <row r="641" spans="141:174">
      <c r="EK641" s="25"/>
      <c r="FM641" s="25"/>
      <c r="FN641" s="25"/>
      <c r="FO641" s="25"/>
      <c r="FP641" s="25"/>
      <c r="FQ641" s="25"/>
      <c r="FR641" s="25"/>
    </row>
    <row r="642" spans="141:174">
      <c r="EK642" s="25"/>
      <c r="FM642" s="25"/>
      <c r="FN642" s="25"/>
      <c r="FO642" s="25"/>
      <c r="FP642" s="25"/>
      <c r="FQ642" s="25"/>
      <c r="FR642" s="25"/>
    </row>
    <row r="643" spans="141:174">
      <c r="EK643" s="25"/>
      <c r="FM643" s="25"/>
      <c r="FN643" s="25"/>
      <c r="FO643" s="25"/>
      <c r="FP643" s="25"/>
      <c r="FQ643" s="25"/>
      <c r="FR643" s="25"/>
    </row>
    <row r="644" spans="141:174">
      <c r="EK644" s="25"/>
      <c r="FM644" s="25"/>
      <c r="FN644" s="25"/>
      <c r="FO644" s="25"/>
      <c r="FP644" s="25"/>
      <c r="FQ644" s="25"/>
      <c r="FR644" s="25"/>
    </row>
    <row r="645" spans="141:174">
      <c r="EK645" s="25"/>
      <c r="FM645" s="25"/>
      <c r="FN645" s="25"/>
      <c r="FO645" s="25"/>
      <c r="FP645" s="25"/>
      <c r="FQ645" s="25"/>
      <c r="FR645" s="25"/>
    </row>
    <row r="646" spans="141:174">
      <c r="EK646" s="25"/>
      <c r="FM646" s="25"/>
      <c r="FN646" s="25"/>
      <c r="FO646" s="25"/>
      <c r="FP646" s="25"/>
      <c r="FQ646" s="25"/>
      <c r="FR646" s="25"/>
    </row>
    <row r="647" spans="141:174">
      <c r="EK647" s="25"/>
      <c r="FM647" s="25"/>
      <c r="FN647" s="25"/>
      <c r="FO647" s="25"/>
      <c r="FP647" s="25"/>
      <c r="FQ647" s="25"/>
      <c r="FR647" s="25"/>
    </row>
    <row r="648" spans="141:174">
      <c r="EK648" s="25"/>
      <c r="FM648" s="25"/>
      <c r="FN648" s="25"/>
      <c r="FO648" s="25"/>
      <c r="FP648" s="25"/>
      <c r="FQ648" s="25"/>
      <c r="FR648" s="25"/>
    </row>
    <row r="649" spans="141:174">
      <c r="EK649" s="25"/>
      <c r="FM649" s="25"/>
      <c r="FN649" s="25"/>
      <c r="FO649" s="25"/>
      <c r="FP649" s="25"/>
      <c r="FQ649" s="25"/>
      <c r="FR649" s="25"/>
    </row>
    <row r="650" spans="141:174">
      <c r="EK650" s="25"/>
      <c r="FM650" s="25"/>
      <c r="FN650" s="25"/>
      <c r="FO650" s="25"/>
      <c r="FP650" s="25"/>
      <c r="FQ650" s="25"/>
      <c r="FR650" s="25"/>
    </row>
    <row r="651" spans="141:174">
      <c r="EK651" s="25"/>
      <c r="FM651" s="25"/>
      <c r="FN651" s="25"/>
      <c r="FO651" s="25"/>
      <c r="FP651" s="25"/>
      <c r="FQ651" s="25"/>
      <c r="FR651" s="25"/>
    </row>
    <row r="652" spans="141:174">
      <c r="EK652" s="25"/>
      <c r="FM652" s="25"/>
      <c r="FN652" s="25"/>
      <c r="FO652" s="25"/>
      <c r="FP652" s="25"/>
      <c r="FQ652" s="25"/>
      <c r="FR652" s="25"/>
    </row>
    <row r="653" spans="141:174">
      <c r="EK653" s="25"/>
      <c r="FM653" s="25"/>
      <c r="FN653" s="25"/>
      <c r="FO653" s="25"/>
      <c r="FP653" s="25"/>
      <c r="FQ653" s="25"/>
      <c r="FR653" s="25"/>
    </row>
    <row r="654" spans="141:174">
      <c r="EK654" s="25"/>
      <c r="FM654" s="25"/>
      <c r="FN654" s="25"/>
      <c r="FO654" s="25"/>
      <c r="FP654" s="25"/>
      <c r="FQ654" s="25"/>
      <c r="FR654" s="25"/>
    </row>
    <row r="655" spans="141:174">
      <c r="EK655" s="25"/>
      <c r="FM655" s="25"/>
      <c r="FN655" s="25"/>
      <c r="FO655" s="25"/>
      <c r="FP655" s="25"/>
      <c r="FQ655" s="25"/>
      <c r="FR655" s="25"/>
    </row>
    <row r="656" spans="141:174">
      <c r="EK656" s="25"/>
      <c r="FM656" s="25"/>
      <c r="FN656" s="25"/>
      <c r="FO656" s="25"/>
      <c r="FP656" s="25"/>
      <c r="FQ656" s="25"/>
      <c r="FR656" s="25"/>
    </row>
    <row r="657" spans="141:174">
      <c r="EK657" s="25"/>
      <c r="FM657" s="25"/>
      <c r="FN657" s="25"/>
      <c r="FO657" s="25"/>
      <c r="FP657" s="25"/>
      <c r="FQ657" s="25"/>
      <c r="FR657" s="25"/>
    </row>
    <row r="658" spans="141:174">
      <c r="EK658" s="25"/>
      <c r="FM658" s="25"/>
      <c r="FN658" s="25"/>
      <c r="FO658" s="25"/>
      <c r="FP658" s="25"/>
      <c r="FQ658" s="25"/>
      <c r="FR658" s="25"/>
    </row>
    <row r="659" spans="141:174">
      <c r="EK659" s="25"/>
      <c r="FM659" s="25"/>
      <c r="FN659" s="25"/>
      <c r="FO659" s="25"/>
      <c r="FP659" s="25"/>
      <c r="FQ659" s="25"/>
      <c r="FR659" s="25"/>
    </row>
    <row r="660" spans="141:174">
      <c r="EK660" s="25"/>
      <c r="FM660" s="25"/>
      <c r="FN660" s="25"/>
      <c r="FO660" s="25"/>
      <c r="FP660" s="25"/>
      <c r="FQ660" s="25"/>
      <c r="FR660" s="25"/>
    </row>
    <row r="661" spans="141:174">
      <c r="EK661" s="25"/>
      <c r="FM661" s="25"/>
      <c r="FN661" s="25"/>
      <c r="FO661" s="25"/>
      <c r="FP661" s="25"/>
      <c r="FQ661" s="25"/>
      <c r="FR661" s="25"/>
    </row>
    <row r="662" spans="141:174">
      <c r="EK662" s="25"/>
      <c r="FM662" s="25"/>
      <c r="FN662" s="25"/>
      <c r="FO662" s="25"/>
      <c r="FP662" s="25"/>
      <c r="FQ662" s="25"/>
      <c r="FR662" s="25"/>
    </row>
    <row r="663" spans="141:174">
      <c r="EK663" s="25"/>
      <c r="FM663" s="25"/>
      <c r="FN663" s="25"/>
      <c r="FO663" s="25"/>
      <c r="FP663" s="25"/>
      <c r="FQ663" s="25"/>
      <c r="FR663" s="25"/>
    </row>
    <row r="664" spans="141:174">
      <c r="EK664" s="25"/>
      <c r="FM664" s="25"/>
      <c r="FN664" s="25"/>
      <c r="FO664" s="25"/>
      <c r="FP664" s="25"/>
      <c r="FQ664" s="25"/>
      <c r="FR664" s="25"/>
    </row>
    <row r="665" spans="141:174">
      <c r="EK665" s="25"/>
      <c r="FM665" s="25"/>
      <c r="FN665" s="25"/>
      <c r="FO665" s="25"/>
      <c r="FP665" s="25"/>
      <c r="FQ665" s="25"/>
      <c r="FR665" s="25"/>
    </row>
    <row r="666" spans="141:174">
      <c r="EK666" s="25"/>
      <c r="FM666" s="25"/>
      <c r="FN666" s="25"/>
      <c r="FO666" s="25"/>
      <c r="FP666" s="25"/>
      <c r="FQ666" s="25"/>
      <c r="FR666" s="25"/>
    </row>
    <row r="667" spans="141:174">
      <c r="EK667" s="25"/>
      <c r="FM667" s="25"/>
      <c r="FN667" s="25"/>
      <c r="FO667" s="25"/>
      <c r="FP667" s="25"/>
      <c r="FQ667" s="25"/>
      <c r="FR667" s="25"/>
    </row>
    <row r="668" spans="141:174">
      <c r="EK668" s="25"/>
      <c r="FM668" s="25"/>
      <c r="FN668" s="25"/>
      <c r="FO668" s="25"/>
      <c r="FP668" s="25"/>
      <c r="FQ668" s="25"/>
      <c r="FR668" s="25"/>
    </row>
    <row r="669" spans="141:174">
      <c r="EK669" s="25"/>
      <c r="FM669" s="25"/>
      <c r="FN669" s="25"/>
      <c r="FO669" s="25"/>
      <c r="FP669" s="25"/>
      <c r="FQ669" s="25"/>
      <c r="FR669" s="25"/>
    </row>
    <row r="670" spans="141:174">
      <c r="EK670" s="25"/>
      <c r="FM670" s="25"/>
      <c r="FN670" s="25"/>
      <c r="FO670" s="25"/>
      <c r="FP670" s="25"/>
      <c r="FQ670" s="25"/>
      <c r="FR670" s="25"/>
    </row>
    <row r="671" spans="141:174">
      <c r="EK671" s="25"/>
      <c r="FM671" s="25"/>
      <c r="FN671" s="25"/>
      <c r="FO671" s="25"/>
      <c r="FP671" s="25"/>
      <c r="FQ671" s="25"/>
      <c r="FR671" s="25"/>
    </row>
    <row r="672" spans="141:174">
      <c r="EK672" s="25"/>
      <c r="FM672" s="25"/>
      <c r="FN672" s="25"/>
      <c r="FO672" s="25"/>
      <c r="FP672" s="25"/>
      <c r="FQ672" s="25"/>
      <c r="FR672" s="25"/>
    </row>
    <row r="673" spans="141:174">
      <c r="EK673" s="25"/>
      <c r="FM673" s="25"/>
      <c r="FN673" s="25"/>
      <c r="FO673" s="25"/>
      <c r="FP673" s="25"/>
      <c r="FQ673" s="25"/>
      <c r="FR673" s="25"/>
    </row>
    <row r="674" spans="141:174">
      <c r="EK674" s="25"/>
      <c r="FM674" s="25"/>
      <c r="FN674" s="25"/>
      <c r="FO674" s="25"/>
      <c r="FP674" s="25"/>
      <c r="FQ674" s="25"/>
      <c r="FR674" s="25"/>
    </row>
    <row r="675" spans="141:174">
      <c r="EK675" s="25"/>
      <c r="FM675" s="25"/>
      <c r="FN675" s="25"/>
      <c r="FO675" s="25"/>
      <c r="FP675" s="25"/>
      <c r="FQ675" s="25"/>
      <c r="FR675" s="25"/>
    </row>
    <row r="676" spans="141:174">
      <c r="EK676" s="25"/>
      <c r="FM676" s="25"/>
      <c r="FN676" s="25"/>
      <c r="FO676" s="25"/>
      <c r="FP676" s="25"/>
      <c r="FQ676" s="25"/>
      <c r="FR676" s="25"/>
    </row>
    <row r="677" spans="141:174">
      <c r="EK677" s="25"/>
      <c r="FM677" s="25"/>
      <c r="FN677" s="25"/>
      <c r="FO677" s="25"/>
      <c r="FP677" s="25"/>
      <c r="FQ677" s="25"/>
      <c r="FR677" s="25"/>
    </row>
    <row r="678" spans="141:174">
      <c r="EK678" s="25"/>
      <c r="FM678" s="25"/>
      <c r="FN678" s="25"/>
      <c r="FO678" s="25"/>
      <c r="FP678" s="25"/>
      <c r="FQ678" s="25"/>
      <c r="FR678" s="25"/>
    </row>
    <row r="679" spans="141:174">
      <c r="EK679" s="25"/>
      <c r="FM679" s="25"/>
      <c r="FN679" s="25"/>
      <c r="FO679" s="25"/>
      <c r="FP679" s="25"/>
      <c r="FQ679" s="25"/>
      <c r="FR679" s="25"/>
    </row>
    <row r="680" spans="141:174">
      <c r="EK680" s="25"/>
      <c r="FM680" s="25"/>
      <c r="FN680" s="25"/>
      <c r="FO680" s="25"/>
      <c r="FP680" s="25"/>
      <c r="FQ680" s="25"/>
      <c r="FR680" s="25"/>
    </row>
    <row r="681" spans="141:174">
      <c r="EK681" s="25"/>
      <c r="FM681" s="25"/>
      <c r="FN681" s="25"/>
      <c r="FO681" s="25"/>
      <c r="FP681" s="25"/>
      <c r="FQ681" s="25"/>
      <c r="FR681" s="25"/>
    </row>
    <row r="682" spans="141:174">
      <c r="EK682" s="25"/>
      <c r="FM682" s="25"/>
      <c r="FN682" s="25"/>
      <c r="FO682" s="25"/>
      <c r="FP682" s="25"/>
      <c r="FQ682" s="25"/>
      <c r="FR682" s="25"/>
    </row>
    <row r="683" spans="141:174">
      <c r="EK683" s="25"/>
      <c r="FM683" s="25"/>
      <c r="FN683" s="25"/>
      <c r="FO683" s="25"/>
      <c r="FP683" s="25"/>
      <c r="FQ683" s="25"/>
      <c r="FR683" s="25"/>
    </row>
    <row r="684" spans="141:174">
      <c r="EK684" s="25"/>
      <c r="FM684" s="25"/>
      <c r="FN684" s="25"/>
      <c r="FO684" s="25"/>
      <c r="FP684" s="25"/>
      <c r="FQ684" s="25"/>
      <c r="FR684" s="25"/>
    </row>
    <row r="685" spans="141:174">
      <c r="EK685" s="25"/>
      <c r="FM685" s="25"/>
      <c r="FN685" s="25"/>
      <c r="FO685" s="25"/>
      <c r="FP685" s="25"/>
      <c r="FQ685" s="25"/>
      <c r="FR685" s="25"/>
    </row>
    <row r="686" spans="141:174">
      <c r="EK686" s="25"/>
      <c r="FM686" s="25"/>
      <c r="FN686" s="25"/>
      <c r="FO686" s="25"/>
      <c r="FP686" s="25"/>
      <c r="FQ686" s="25"/>
      <c r="FR686" s="25"/>
    </row>
    <row r="687" spans="141:174">
      <c r="EK687" s="25"/>
      <c r="FM687" s="25"/>
      <c r="FN687" s="25"/>
      <c r="FO687" s="25"/>
      <c r="FP687" s="25"/>
      <c r="FQ687" s="25"/>
      <c r="FR687" s="25"/>
    </row>
    <row r="688" spans="141:174">
      <c r="EK688" s="25"/>
      <c r="FM688" s="25"/>
      <c r="FN688" s="25"/>
      <c r="FO688" s="25"/>
      <c r="FP688" s="25"/>
      <c r="FQ688" s="25"/>
      <c r="FR688" s="25"/>
    </row>
    <row r="689" spans="141:174">
      <c r="EK689" s="25"/>
      <c r="FM689" s="25"/>
      <c r="FN689" s="25"/>
      <c r="FO689" s="25"/>
      <c r="FP689" s="25"/>
      <c r="FQ689" s="25"/>
      <c r="FR689" s="25"/>
    </row>
    <row r="690" spans="141:174">
      <c r="EK690" s="25"/>
      <c r="FM690" s="25"/>
      <c r="FN690" s="25"/>
      <c r="FO690" s="25"/>
      <c r="FP690" s="25"/>
      <c r="FQ690" s="25"/>
      <c r="FR690" s="25"/>
    </row>
    <row r="691" spans="141:174">
      <c r="EK691" s="25"/>
      <c r="FM691" s="25"/>
      <c r="FN691" s="25"/>
      <c r="FO691" s="25"/>
      <c r="FP691" s="25"/>
      <c r="FQ691" s="25"/>
      <c r="FR691" s="25"/>
    </row>
    <row r="692" spans="141:174">
      <c r="EK692" s="25"/>
      <c r="FM692" s="25"/>
      <c r="FN692" s="25"/>
      <c r="FO692" s="25"/>
      <c r="FP692" s="25"/>
      <c r="FQ692" s="25"/>
      <c r="FR692" s="25"/>
    </row>
    <row r="693" spans="141:174">
      <c r="EK693" s="25"/>
      <c r="FM693" s="25"/>
      <c r="FN693" s="25"/>
      <c r="FO693" s="25"/>
      <c r="FP693" s="25"/>
      <c r="FQ693" s="25"/>
      <c r="FR693" s="25"/>
    </row>
    <row r="694" spans="141:174">
      <c r="EK694" s="25"/>
      <c r="FM694" s="25"/>
      <c r="FN694" s="25"/>
      <c r="FO694" s="25"/>
      <c r="FP694" s="25"/>
      <c r="FQ694" s="25"/>
      <c r="FR694" s="25"/>
    </row>
    <row r="695" spans="141:174">
      <c r="EK695" s="25"/>
      <c r="FM695" s="25"/>
      <c r="FN695" s="25"/>
      <c r="FO695" s="25"/>
      <c r="FP695" s="25"/>
      <c r="FQ695" s="25"/>
      <c r="FR695" s="25"/>
    </row>
    <row r="696" spans="141:174">
      <c r="EK696" s="25"/>
      <c r="FM696" s="25"/>
      <c r="FN696" s="25"/>
      <c r="FO696" s="25"/>
      <c r="FP696" s="25"/>
      <c r="FQ696" s="25"/>
      <c r="FR696" s="25"/>
    </row>
    <row r="697" spans="141:174">
      <c r="EK697" s="25"/>
      <c r="FM697" s="25"/>
      <c r="FN697" s="25"/>
      <c r="FO697" s="25"/>
      <c r="FP697" s="25"/>
      <c r="FQ697" s="25"/>
      <c r="FR697" s="25"/>
    </row>
    <row r="698" spans="141:174">
      <c r="EK698" s="25"/>
      <c r="FM698" s="25"/>
      <c r="FN698" s="25"/>
      <c r="FO698" s="25"/>
      <c r="FP698" s="25"/>
      <c r="FQ698" s="25"/>
      <c r="FR698" s="25"/>
    </row>
    <row r="699" spans="141:174">
      <c r="EK699" s="25"/>
      <c r="FM699" s="25"/>
      <c r="FN699" s="25"/>
      <c r="FO699" s="25"/>
      <c r="FP699" s="25"/>
      <c r="FQ699" s="25"/>
      <c r="FR699" s="25"/>
    </row>
    <row r="700" spans="141:174">
      <c r="EK700" s="25"/>
      <c r="FM700" s="25"/>
      <c r="FN700" s="25"/>
      <c r="FO700" s="25"/>
      <c r="FP700" s="25"/>
      <c r="FQ700" s="25"/>
      <c r="FR700" s="25"/>
    </row>
    <row r="701" spans="141:174">
      <c r="EK701" s="25"/>
      <c r="FM701" s="25"/>
      <c r="FN701" s="25"/>
      <c r="FO701" s="25"/>
      <c r="FP701" s="25"/>
      <c r="FQ701" s="25"/>
      <c r="FR701" s="25"/>
    </row>
    <row r="702" spans="141:174">
      <c r="EK702" s="25"/>
      <c r="FM702" s="25"/>
      <c r="FN702" s="25"/>
      <c r="FO702" s="25"/>
      <c r="FP702" s="25"/>
      <c r="FQ702" s="25"/>
      <c r="FR702" s="25"/>
    </row>
    <row r="703" spans="141:174">
      <c r="EK703" s="25"/>
      <c r="FM703" s="25"/>
      <c r="FN703" s="25"/>
      <c r="FO703" s="25"/>
      <c r="FP703" s="25"/>
      <c r="FQ703" s="25"/>
      <c r="FR703" s="25"/>
    </row>
    <row r="704" spans="141:174">
      <c r="EK704" s="25"/>
      <c r="FM704" s="25"/>
      <c r="FN704" s="25"/>
      <c r="FO704" s="25"/>
      <c r="FP704" s="25"/>
      <c r="FQ704" s="25"/>
      <c r="FR704" s="25"/>
    </row>
    <row r="705" spans="141:174">
      <c r="EK705" s="25"/>
      <c r="FM705" s="25"/>
      <c r="FN705" s="25"/>
      <c r="FO705" s="25"/>
      <c r="FP705" s="25"/>
      <c r="FQ705" s="25"/>
      <c r="FR705" s="25"/>
    </row>
    <row r="706" spans="141:174">
      <c r="EK706" s="25"/>
      <c r="FM706" s="25"/>
      <c r="FN706" s="25"/>
      <c r="FO706" s="25"/>
      <c r="FP706" s="25"/>
      <c r="FQ706" s="25"/>
      <c r="FR706" s="25"/>
    </row>
    <row r="707" spans="141:174">
      <c r="EK707" s="25"/>
      <c r="FM707" s="25"/>
      <c r="FN707" s="25"/>
      <c r="FO707" s="25"/>
      <c r="FP707" s="25"/>
      <c r="FQ707" s="25"/>
      <c r="FR707" s="25"/>
    </row>
    <row r="708" spans="141:174">
      <c r="EK708" s="25"/>
      <c r="FM708" s="25"/>
      <c r="FN708" s="25"/>
      <c r="FO708" s="25"/>
      <c r="FP708" s="25"/>
      <c r="FQ708" s="25"/>
      <c r="FR708" s="25"/>
    </row>
    <row r="709" spans="141:174">
      <c r="EK709" s="25"/>
      <c r="FM709" s="25"/>
      <c r="FN709" s="25"/>
      <c r="FO709" s="25"/>
      <c r="FP709" s="25"/>
      <c r="FQ709" s="25"/>
      <c r="FR709" s="25"/>
    </row>
    <row r="710" spans="141:174">
      <c r="EK710" s="25"/>
      <c r="FM710" s="25"/>
      <c r="FN710" s="25"/>
      <c r="FO710" s="25"/>
      <c r="FP710" s="25"/>
      <c r="FQ710" s="25"/>
      <c r="FR710" s="25"/>
    </row>
    <row r="711" spans="141:174">
      <c r="EK711" s="25"/>
      <c r="FM711" s="25"/>
      <c r="FN711" s="25"/>
      <c r="FO711" s="25"/>
      <c r="FP711" s="25"/>
      <c r="FQ711" s="25"/>
      <c r="FR711" s="25"/>
    </row>
    <row r="712" spans="141:174">
      <c r="EK712" s="25"/>
      <c r="FM712" s="25"/>
      <c r="FN712" s="25"/>
      <c r="FO712" s="25"/>
      <c r="FP712" s="25"/>
      <c r="FQ712" s="25"/>
      <c r="FR712" s="25"/>
    </row>
    <row r="713" spans="141:174">
      <c r="EK713" s="25"/>
      <c r="FM713" s="25"/>
      <c r="FN713" s="25"/>
      <c r="FO713" s="25"/>
      <c r="FP713" s="25"/>
      <c r="FQ713" s="25"/>
      <c r="FR713" s="25"/>
    </row>
    <row r="714" spans="141:174">
      <c r="EK714" s="25"/>
      <c r="FM714" s="25"/>
      <c r="FN714" s="25"/>
      <c r="FO714" s="25"/>
      <c r="FP714" s="25"/>
      <c r="FQ714" s="25"/>
      <c r="FR714" s="25"/>
    </row>
    <row r="715" spans="141:174">
      <c r="EK715" s="25"/>
      <c r="FM715" s="25"/>
      <c r="FN715" s="25"/>
      <c r="FO715" s="25"/>
      <c r="FP715" s="25"/>
      <c r="FQ715" s="25"/>
      <c r="FR715" s="25"/>
    </row>
    <row r="716" spans="141:174">
      <c r="EK716" s="25"/>
      <c r="FM716" s="25"/>
      <c r="FN716" s="25"/>
      <c r="FO716" s="25"/>
      <c r="FP716" s="25"/>
      <c r="FQ716" s="25"/>
      <c r="FR716" s="25"/>
    </row>
    <row r="717" spans="141:174">
      <c r="EK717" s="25"/>
      <c r="FM717" s="25"/>
      <c r="FN717" s="25"/>
      <c r="FO717" s="25"/>
      <c r="FP717" s="25"/>
      <c r="FQ717" s="25"/>
      <c r="FR717" s="25"/>
    </row>
    <row r="718" spans="141:174">
      <c r="EK718" s="25"/>
      <c r="FM718" s="25"/>
      <c r="FN718" s="25"/>
      <c r="FO718" s="25"/>
      <c r="FP718" s="25"/>
      <c r="FQ718" s="25"/>
      <c r="FR718" s="25"/>
    </row>
    <row r="719" spans="141:174">
      <c r="EK719" s="25"/>
      <c r="FM719" s="25"/>
      <c r="FN719" s="25"/>
      <c r="FO719" s="25"/>
      <c r="FP719" s="25"/>
      <c r="FQ719" s="25"/>
      <c r="FR719" s="25"/>
    </row>
    <row r="720" spans="141:174">
      <c r="EK720" s="25"/>
      <c r="FM720" s="25"/>
      <c r="FN720" s="25"/>
      <c r="FO720" s="25"/>
      <c r="FP720" s="25"/>
      <c r="FQ720" s="25"/>
      <c r="FR720" s="25"/>
    </row>
    <row r="721" spans="141:174">
      <c r="EK721" s="25"/>
      <c r="FM721" s="25"/>
      <c r="FN721" s="25"/>
      <c r="FO721" s="25"/>
      <c r="FP721" s="25"/>
      <c r="FQ721" s="25"/>
      <c r="FR721" s="25"/>
    </row>
    <row r="722" spans="141:174">
      <c r="EK722" s="25"/>
      <c r="FM722" s="25"/>
      <c r="FN722" s="25"/>
      <c r="FO722" s="25"/>
      <c r="FP722" s="25"/>
      <c r="FQ722" s="25"/>
      <c r="FR722" s="25"/>
    </row>
    <row r="723" spans="141:174">
      <c r="EK723" s="25"/>
      <c r="FM723" s="25"/>
      <c r="FN723" s="25"/>
      <c r="FO723" s="25"/>
      <c r="FP723" s="25"/>
      <c r="FQ723" s="25"/>
      <c r="FR723" s="25"/>
    </row>
    <row r="724" spans="141:174">
      <c r="EK724" s="25"/>
      <c r="FM724" s="25"/>
      <c r="FN724" s="25"/>
      <c r="FO724" s="25"/>
      <c r="FP724" s="25"/>
      <c r="FQ724" s="25"/>
      <c r="FR724" s="25"/>
    </row>
    <row r="725" spans="141:174">
      <c r="EK725" s="25"/>
      <c r="FM725" s="25"/>
      <c r="FN725" s="25"/>
      <c r="FO725" s="25"/>
      <c r="FP725" s="25"/>
      <c r="FQ725" s="25"/>
      <c r="FR725" s="25"/>
    </row>
    <row r="726" spans="141:174">
      <c r="EK726" s="25"/>
      <c r="FM726" s="25"/>
      <c r="FN726" s="25"/>
      <c r="FO726" s="25"/>
      <c r="FP726" s="25"/>
      <c r="FQ726" s="25"/>
      <c r="FR726" s="25"/>
    </row>
    <row r="727" spans="141:174">
      <c r="EK727" s="25"/>
      <c r="FM727" s="25"/>
      <c r="FN727" s="25"/>
      <c r="FO727" s="25"/>
      <c r="FP727" s="25"/>
      <c r="FQ727" s="25"/>
      <c r="FR727" s="25"/>
    </row>
    <row r="728" spans="141:174">
      <c r="EK728" s="25"/>
      <c r="FM728" s="25"/>
      <c r="FN728" s="25"/>
      <c r="FO728" s="25"/>
      <c r="FP728" s="25"/>
      <c r="FQ728" s="25"/>
      <c r="FR728" s="25"/>
    </row>
    <row r="729" spans="141:174">
      <c r="EK729" s="25"/>
      <c r="FM729" s="25"/>
      <c r="FN729" s="25"/>
      <c r="FO729" s="25"/>
      <c r="FP729" s="25"/>
      <c r="FQ729" s="25"/>
      <c r="FR729" s="25"/>
    </row>
    <row r="730" spans="141:174">
      <c r="EK730" s="25"/>
      <c r="FM730" s="25"/>
      <c r="FN730" s="25"/>
      <c r="FO730" s="25"/>
      <c r="FP730" s="25"/>
      <c r="FQ730" s="25"/>
      <c r="FR730" s="25"/>
    </row>
    <row r="731" spans="141:174">
      <c r="EK731" s="25"/>
      <c r="FM731" s="25"/>
      <c r="FN731" s="25"/>
      <c r="FO731" s="25"/>
      <c r="FP731" s="25"/>
      <c r="FQ731" s="25"/>
      <c r="FR731" s="25"/>
    </row>
    <row r="732" spans="141:174">
      <c r="EK732" s="25"/>
      <c r="FM732" s="25"/>
      <c r="FN732" s="25"/>
      <c r="FO732" s="25"/>
      <c r="FP732" s="25"/>
      <c r="FQ732" s="25"/>
      <c r="FR732" s="25"/>
    </row>
    <row r="733" spans="141:174">
      <c r="EK733" s="25"/>
      <c r="FM733" s="25"/>
      <c r="FN733" s="25"/>
      <c r="FO733" s="25"/>
      <c r="FP733" s="25"/>
      <c r="FQ733" s="25"/>
      <c r="FR733" s="25"/>
    </row>
    <row r="734" spans="141:174">
      <c r="EK734" s="25"/>
      <c r="FM734" s="25"/>
      <c r="FN734" s="25"/>
      <c r="FO734" s="25"/>
      <c r="FP734" s="25"/>
      <c r="FQ734" s="25"/>
      <c r="FR734" s="25"/>
    </row>
    <row r="735" spans="141:174">
      <c r="EK735" s="25"/>
      <c r="FM735" s="25"/>
      <c r="FN735" s="25"/>
      <c r="FO735" s="25"/>
      <c r="FP735" s="25"/>
      <c r="FQ735" s="25"/>
      <c r="FR735" s="25"/>
    </row>
    <row r="736" spans="141:174">
      <c r="EK736" s="25"/>
      <c r="FM736" s="25"/>
      <c r="FN736" s="25"/>
      <c r="FO736" s="25"/>
      <c r="FP736" s="25"/>
      <c r="FQ736" s="25"/>
      <c r="FR736" s="25"/>
    </row>
    <row r="737" spans="141:174">
      <c r="EK737" s="25"/>
      <c r="FM737" s="25"/>
      <c r="FN737" s="25"/>
      <c r="FO737" s="25"/>
      <c r="FP737" s="25"/>
      <c r="FQ737" s="25"/>
      <c r="FR737" s="25"/>
    </row>
    <row r="738" spans="141:174">
      <c r="EK738" s="25"/>
      <c r="FM738" s="25"/>
      <c r="FN738" s="25"/>
      <c r="FO738" s="25"/>
      <c r="FP738" s="25"/>
      <c r="FQ738" s="25"/>
      <c r="FR738" s="25"/>
    </row>
    <row r="739" spans="141:174">
      <c r="EK739" s="25"/>
      <c r="FM739" s="25"/>
      <c r="FN739" s="25"/>
      <c r="FO739" s="25"/>
      <c r="FP739" s="25"/>
      <c r="FQ739" s="25"/>
      <c r="FR739" s="25"/>
    </row>
    <row r="740" spans="141:174">
      <c r="EK740" s="25"/>
      <c r="FM740" s="25"/>
      <c r="FN740" s="25"/>
      <c r="FO740" s="25"/>
      <c r="FP740" s="25"/>
      <c r="FQ740" s="25"/>
      <c r="FR740" s="25"/>
    </row>
    <row r="741" spans="141:174">
      <c r="EK741" s="25"/>
      <c r="FM741" s="25"/>
      <c r="FN741" s="25"/>
      <c r="FO741" s="25"/>
      <c r="FP741" s="25"/>
      <c r="FQ741" s="25"/>
      <c r="FR741" s="25"/>
    </row>
    <row r="742" spans="141:174">
      <c r="EK742" s="25"/>
      <c r="FM742" s="25"/>
      <c r="FN742" s="25"/>
      <c r="FO742" s="25"/>
      <c r="FP742" s="25"/>
      <c r="FQ742" s="25"/>
      <c r="FR742" s="25"/>
    </row>
    <row r="743" spans="141:174">
      <c r="EK743" s="25"/>
      <c r="FM743" s="25"/>
      <c r="FN743" s="25"/>
      <c r="FO743" s="25"/>
      <c r="FP743" s="25"/>
      <c r="FQ743" s="25"/>
      <c r="FR743" s="25"/>
    </row>
    <row r="744" spans="141:174">
      <c r="EK744" s="25"/>
      <c r="FM744" s="25"/>
      <c r="FN744" s="25"/>
      <c r="FO744" s="25"/>
      <c r="FP744" s="25"/>
      <c r="FQ744" s="25"/>
      <c r="FR744" s="25"/>
    </row>
    <row r="745" spans="141:174">
      <c r="EK745" s="25"/>
      <c r="FM745" s="25"/>
      <c r="FN745" s="25"/>
      <c r="FO745" s="25"/>
      <c r="FP745" s="25"/>
      <c r="FQ745" s="25"/>
      <c r="FR745" s="25"/>
    </row>
    <row r="746" spans="141:174">
      <c r="EK746" s="25"/>
      <c r="FM746" s="25"/>
      <c r="FN746" s="25"/>
      <c r="FO746" s="25"/>
      <c r="FP746" s="25"/>
      <c r="FQ746" s="25"/>
      <c r="FR746" s="25"/>
    </row>
    <row r="747" spans="141:174">
      <c r="EK747" s="25"/>
      <c r="FM747" s="25"/>
      <c r="FN747" s="25"/>
      <c r="FO747" s="25"/>
      <c r="FP747" s="25"/>
      <c r="FQ747" s="25"/>
      <c r="FR747" s="25"/>
    </row>
    <row r="748" spans="141:174">
      <c r="EK748" s="25"/>
      <c r="FM748" s="25"/>
      <c r="FN748" s="25"/>
      <c r="FO748" s="25"/>
      <c r="FP748" s="25"/>
      <c r="FQ748" s="25"/>
      <c r="FR748" s="25"/>
    </row>
    <row r="749" spans="141:174">
      <c r="EK749" s="25"/>
      <c r="FM749" s="25"/>
      <c r="FN749" s="25"/>
      <c r="FO749" s="25"/>
      <c r="FP749" s="25"/>
      <c r="FQ749" s="25"/>
      <c r="FR749" s="25"/>
    </row>
    <row r="750" spans="141:174">
      <c r="EK750" s="25"/>
      <c r="FM750" s="25"/>
      <c r="FN750" s="25"/>
      <c r="FO750" s="25"/>
      <c r="FP750" s="25"/>
      <c r="FQ750" s="25"/>
      <c r="FR750" s="25"/>
    </row>
    <row r="751" spans="141:174">
      <c r="EK751" s="25"/>
      <c r="FM751" s="25"/>
      <c r="FN751" s="25"/>
      <c r="FO751" s="25"/>
      <c r="FP751" s="25"/>
      <c r="FQ751" s="25"/>
      <c r="FR751" s="25"/>
    </row>
    <row r="752" spans="141:174">
      <c r="EK752" s="25"/>
      <c r="FM752" s="25"/>
      <c r="FN752" s="25"/>
      <c r="FO752" s="25"/>
      <c r="FP752" s="25"/>
      <c r="FQ752" s="25"/>
      <c r="FR752" s="25"/>
    </row>
    <row r="753" spans="141:174">
      <c r="EK753" s="25"/>
      <c r="FM753" s="25"/>
      <c r="FN753" s="25"/>
      <c r="FO753" s="25"/>
      <c r="FP753" s="25"/>
      <c r="FQ753" s="25"/>
      <c r="FR753" s="25"/>
    </row>
    <row r="754" spans="141:174">
      <c r="EK754" s="25"/>
      <c r="FM754" s="25"/>
      <c r="FN754" s="25"/>
      <c r="FO754" s="25"/>
      <c r="FP754" s="25"/>
      <c r="FQ754" s="25"/>
      <c r="FR754" s="25"/>
    </row>
    <row r="755" spans="141:174">
      <c r="EK755" s="25"/>
      <c r="FM755" s="25"/>
      <c r="FN755" s="25"/>
      <c r="FO755" s="25"/>
      <c r="FP755" s="25"/>
      <c r="FQ755" s="25"/>
      <c r="FR755" s="25"/>
    </row>
    <row r="756" spans="141:174">
      <c r="EK756" s="25"/>
      <c r="FM756" s="25"/>
      <c r="FN756" s="25"/>
      <c r="FO756" s="25"/>
      <c r="FP756" s="25"/>
      <c r="FQ756" s="25"/>
      <c r="FR756" s="25"/>
    </row>
    <row r="757" spans="141:174">
      <c r="EK757" s="25"/>
      <c r="FM757" s="25"/>
      <c r="FN757" s="25"/>
      <c r="FO757" s="25"/>
      <c r="FP757" s="25"/>
      <c r="FQ757" s="25"/>
      <c r="FR757" s="25"/>
    </row>
    <row r="758" spans="141:174">
      <c r="EK758" s="25"/>
      <c r="FM758" s="25"/>
      <c r="FN758" s="25"/>
      <c r="FO758" s="25"/>
      <c r="FP758" s="25"/>
      <c r="FQ758" s="25"/>
      <c r="FR758" s="25"/>
    </row>
    <row r="759" spans="141:174">
      <c r="EK759" s="25"/>
      <c r="FM759" s="25"/>
      <c r="FN759" s="25"/>
      <c r="FO759" s="25"/>
      <c r="FP759" s="25"/>
      <c r="FQ759" s="25"/>
      <c r="FR759" s="25"/>
    </row>
    <row r="760" spans="141:174">
      <c r="EK760" s="25"/>
      <c r="FM760" s="25"/>
      <c r="FN760" s="25"/>
      <c r="FO760" s="25"/>
      <c r="FP760" s="25"/>
      <c r="FQ760" s="25"/>
      <c r="FR760" s="25"/>
    </row>
    <row r="761" spans="141:174">
      <c r="EK761" s="25"/>
      <c r="FM761" s="25"/>
      <c r="FN761" s="25"/>
      <c r="FO761" s="25"/>
      <c r="FP761" s="25"/>
      <c r="FQ761" s="25"/>
      <c r="FR761" s="25"/>
    </row>
    <row r="762" spans="141:174">
      <c r="EK762" s="25"/>
      <c r="FM762" s="25"/>
      <c r="FN762" s="25"/>
      <c r="FO762" s="25"/>
      <c r="FP762" s="25"/>
      <c r="FQ762" s="25"/>
      <c r="FR762" s="25"/>
    </row>
    <row r="763" spans="141:174">
      <c r="EK763" s="25"/>
      <c r="FM763" s="25"/>
      <c r="FN763" s="25"/>
      <c r="FO763" s="25"/>
      <c r="FP763" s="25"/>
      <c r="FQ763" s="25"/>
      <c r="FR763" s="25"/>
    </row>
    <row r="764" spans="141:174">
      <c r="EK764" s="25"/>
      <c r="FM764" s="25"/>
      <c r="FN764" s="25"/>
      <c r="FO764" s="25"/>
      <c r="FP764" s="25"/>
      <c r="FQ764" s="25"/>
      <c r="FR764" s="25"/>
    </row>
    <row r="765" spans="141:174">
      <c r="EK765" s="25"/>
      <c r="FM765" s="25"/>
      <c r="FN765" s="25"/>
      <c r="FO765" s="25"/>
      <c r="FP765" s="25"/>
      <c r="FQ765" s="25"/>
      <c r="FR765" s="25"/>
    </row>
    <row r="766" spans="141:174">
      <c r="EK766" s="25"/>
      <c r="FM766" s="25"/>
      <c r="FN766" s="25"/>
      <c r="FO766" s="25"/>
      <c r="FP766" s="25"/>
      <c r="FQ766" s="25"/>
      <c r="FR766" s="25"/>
    </row>
    <row r="767" spans="141:174">
      <c r="EK767" s="25"/>
      <c r="FM767" s="25"/>
      <c r="FN767" s="25"/>
      <c r="FO767" s="25"/>
      <c r="FP767" s="25"/>
      <c r="FQ767" s="25"/>
      <c r="FR767" s="25"/>
    </row>
    <row r="768" spans="141:174">
      <c r="EK768" s="25"/>
      <c r="FM768" s="25"/>
      <c r="FN768" s="25"/>
      <c r="FO768" s="25"/>
      <c r="FP768" s="25"/>
      <c r="FQ768" s="25"/>
      <c r="FR768" s="25"/>
    </row>
    <row r="769" spans="141:174">
      <c r="EK769" s="25"/>
      <c r="FM769" s="25"/>
      <c r="FN769" s="25"/>
      <c r="FO769" s="25"/>
      <c r="FP769" s="25"/>
      <c r="FQ769" s="25"/>
      <c r="FR769" s="25"/>
    </row>
    <row r="770" spans="141:174">
      <c r="EK770" s="25"/>
      <c r="FM770" s="25"/>
      <c r="FN770" s="25"/>
      <c r="FO770" s="25"/>
      <c r="FP770" s="25"/>
      <c r="FQ770" s="25"/>
      <c r="FR770" s="25"/>
    </row>
    <row r="771" spans="141:174">
      <c r="EK771" s="25"/>
      <c r="FM771" s="25"/>
      <c r="FN771" s="25"/>
      <c r="FO771" s="25"/>
      <c r="FP771" s="25"/>
      <c r="FQ771" s="25"/>
      <c r="FR771" s="25"/>
    </row>
    <row r="772" spans="141:174">
      <c r="EK772" s="25"/>
      <c r="FM772" s="25"/>
      <c r="FN772" s="25"/>
      <c r="FO772" s="25"/>
      <c r="FP772" s="25"/>
      <c r="FQ772" s="25"/>
      <c r="FR772" s="25"/>
    </row>
    <row r="773" spans="141:174">
      <c r="EK773" s="25"/>
      <c r="FM773" s="25"/>
      <c r="FN773" s="25"/>
      <c r="FO773" s="25"/>
      <c r="FP773" s="25"/>
      <c r="FQ773" s="25"/>
      <c r="FR773" s="25"/>
    </row>
    <row r="774" spans="141:174">
      <c r="EK774" s="25"/>
      <c r="FM774" s="25"/>
      <c r="FN774" s="25"/>
      <c r="FO774" s="25"/>
      <c r="FP774" s="25"/>
      <c r="FQ774" s="25"/>
      <c r="FR774" s="25"/>
    </row>
    <row r="775" spans="141:174">
      <c r="EK775" s="25"/>
      <c r="FM775" s="25"/>
      <c r="FN775" s="25"/>
      <c r="FO775" s="25"/>
      <c r="FP775" s="25"/>
      <c r="FQ775" s="25"/>
      <c r="FR775" s="25"/>
    </row>
    <row r="776" spans="141:174">
      <c r="EK776" s="25"/>
      <c r="FM776" s="25"/>
      <c r="FN776" s="25"/>
      <c r="FO776" s="25"/>
      <c r="FP776" s="25"/>
      <c r="FQ776" s="25"/>
      <c r="FR776" s="25"/>
    </row>
    <row r="777" spans="141:174">
      <c r="EK777" s="25"/>
      <c r="FM777" s="25"/>
      <c r="FN777" s="25"/>
      <c r="FO777" s="25"/>
      <c r="FP777" s="25"/>
      <c r="FQ777" s="25"/>
      <c r="FR777" s="25"/>
    </row>
    <row r="778" spans="141:174">
      <c r="EK778" s="25"/>
      <c r="FM778" s="25"/>
      <c r="FN778" s="25"/>
      <c r="FO778" s="25"/>
      <c r="FP778" s="25"/>
      <c r="FQ778" s="25"/>
      <c r="FR778" s="25"/>
    </row>
    <row r="779" spans="141:174">
      <c r="EK779" s="25"/>
      <c r="FM779" s="25"/>
      <c r="FN779" s="25"/>
      <c r="FO779" s="25"/>
      <c r="FP779" s="25"/>
      <c r="FQ779" s="25"/>
      <c r="FR779" s="25"/>
    </row>
    <row r="780" spans="141:174">
      <c r="EK780" s="25"/>
      <c r="FM780" s="25"/>
      <c r="FN780" s="25"/>
      <c r="FO780" s="25"/>
      <c r="FP780" s="25"/>
      <c r="FQ780" s="25"/>
      <c r="FR780" s="25"/>
    </row>
    <row r="781" spans="141:174">
      <c r="EK781" s="25"/>
      <c r="FM781" s="25"/>
      <c r="FN781" s="25"/>
      <c r="FO781" s="25"/>
      <c r="FP781" s="25"/>
      <c r="FQ781" s="25"/>
      <c r="FR781" s="25"/>
    </row>
    <row r="782" spans="141:174">
      <c r="EK782" s="25"/>
      <c r="FM782" s="25"/>
      <c r="FN782" s="25"/>
      <c r="FO782" s="25"/>
      <c r="FP782" s="25"/>
      <c r="FQ782" s="25"/>
      <c r="FR782" s="25"/>
    </row>
    <row r="783" spans="141:174">
      <c r="EK783" s="25"/>
      <c r="FM783" s="25"/>
      <c r="FN783" s="25"/>
      <c r="FO783" s="25"/>
      <c r="FP783" s="25"/>
      <c r="FQ783" s="25"/>
      <c r="FR783" s="25"/>
    </row>
    <row r="784" spans="141:174">
      <c r="EK784" s="25"/>
      <c r="FM784" s="25"/>
      <c r="FN784" s="25"/>
      <c r="FO784" s="25"/>
      <c r="FP784" s="25"/>
      <c r="FQ784" s="25"/>
      <c r="FR784" s="25"/>
    </row>
    <row r="785" spans="141:174">
      <c r="EK785" s="25"/>
      <c r="FM785" s="25"/>
      <c r="FN785" s="25"/>
      <c r="FO785" s="25"/>
      <c r="FP785" s="25"/>
      <c r="FQ785" s="25"/>
      <c r="FR785" s="25"/>
    </row>
    <row r="786" spans="141:174">
      <c r="EK786" s="25"/>
      <c r="FM786" s="25"/>
      <c r="FN786" s="25"/>
      <c r="FO786" s="25"/>
      <c r="FP786" s="25"/>
      <c r="FQ786" s="25"/>
      <c r="FR786" s="25"/>
    </row>
    <row r="787" spans="141:174">
      <c r="EK787" s="25"/>
      <c r="FM787" s="25"/>
      <c r="FN787" s="25"/>
      <c r="FO787" s="25"/>
      <c r="FP787" s="25"/>
      <c r="FQ787" s="25"/>
      <c r="FR787" s="25"/>
    </row>
    <row r="788" spans="141:174">
      <c r="EK788" s="25"/>
      <c r="FM788" s="25"/>
      <c r="FN788" s="25"/>
      <c r="FO788" s="25"/>
      <c r="FP788" s="25"/>
      <c r="FQ788" s="25"/>
      <c r="FR788" s="25"/>
    </row>
    <row r="789" spans="141:174">
      <c r="EK789" s="25"/>
      <c r="FM789" s="25"/>
      <c r="FN789" s="25"/>
      <c r="FO789" s="25"/>
      <c r="FP789" s="25"/>
      <c r="FQ789" s="25"/>
      <c r="FR789" s="25"/>
    </row>
    <row r="790" spans="141:174">
      <c r="EK790" s="25"/>
      <c r="FM790" s="25"/>
      <c r="FN790" s="25"/>
      <c r="FO790" s="25"/>
      <c r="FP790" s="25"/>
      <c r="FQ790" s="25"/>
      <c r="FR790" s="25"/>
    </row>
    <row r="791" spans="141:174">
      <c r="EK791" s="25"/>
      <c r="FM791" s="25"/>
      <c r="FN791" s="25"/>
      <c r="FO791" s="25"/>
      <c r="FP791" s="25"/>
      <c r="FQ791" s="25"/>
      <c r="FR791" s="25"/>
    </row>
    <row r="792" spans="141:174">
      <c r="EK792" s="25"/>
      <c r="FM792" s="25"/>
      <c r="FN792" s="25"/>
      <c r="FO792" s="25"/>
      <c r="FP792" s="25"/>
      <c r="FQ792" s="25"/>
      <c r="FR792" s="25"/>
    </row>
    <row r="793" spans="141:174">
      <c r="EK793" s="25"/>
      <c r="FM793" s="25"/>
      <c r="FN793" s="25"/>
      <c r="FO793" s="25"/>
      <c r="FP793" s="25"/>
      <c r="FQ793" s="25"/>
      <c r="FR793" s="25"/>
    </row>
    <row r="794" spans="141:174">
      <c r="EK794" s="25"/>
      <c r="FM794" s="25"/>
      <c r="FN794" s="25"/>
      <c r="FO794" s="25"/>
      <c r="FP794" s="25"/>
      <c r="FQ794" s="25"/>
      <c r="FR794" s="25"/>
    </row>
    <row r="795" spans="141:174">
      <c r="EK795" s="25"/>
      <c r="FM795" s="25"/>
      <c r="FN795" s="25"/>
      <c r="FO795" s="25"/>
      <c r="FP795" s="25"/>
      <c r="FQ795" s="25"/>
      <c r="FR795" s="25"/>
    </row>
    <row r="796" spans="141:174">
      <c r="EK796" s="25"/>
      <c r="FM796" s="25"/>
      <c r="FN796" s="25"/>
      <c r="FO796" s="25"/>
      <c r="FP796" s="25"/>
      <c r="FQ796" s="25"/>
      <c r="FR796" s="25"/>
    </row>
    <row r="797" spans="141:174">
      <c r="EK797" s="25"/>
      <c r="FM797" s="25"/>
      <c r="FN797" s="25"/>
      <c r="FO797" s="25"/>
      <c r="FP797" s="25"/>
      <c r="FQ797" s="25"/>
      <c r="FR797" s="25"/>
    </row>
    <row r="798" spans="141:174">
      <c r="EK798" s="25"/>
      <c r="FM798" s="25"/>
      <c r="FN798" s="25"/>
      <c r="FO798" s="25"/>
      <c r="FP798" s="25"/>
      <c r="FQ798" s="25"/>
      <c r="FR798" s="25"/>
    </row>
    <row r="799" spans="141:174">
      <c r="EK799" s="25"/>
      <c r="FM799" s="25"/>
      <c r="FN799" s="25"/>
      <c r="FO799" s="25"/>
      <c r="FP799" s="25"/>
      <c r="FQ799" s="25"/>
      <c r="FR799" s="25"/>
    </row>
    <row r="800" spans="141:174">
      <c r="EK800" s="25"/>
      <c r="FM800" s="25"/>
      <c r="FN800" s="25"/>
      <c r="FO800" s="25"/>
      <c r="FP800" s="25"/>
      <c r="FQ800" s="25"/>
      <c r="FR800" s="25"/>
    </row>
    <row r="801" spans="141:174">
      <c r="EK801" s="25"/>
      <c r="FM801" s="25"/>
      <c r="FN801" s="25"/>
      <c r="FO801" s="25"/>
      <c r="FP801" s="25"/>
      <c r="FQ801" s="25"/>
      <c r="FR801" s="25"/>
    </row>
    <row r="802" spans="141:174">
      <c r="EK802" s="25"/>
      <c r="FM802" s="25"/>
      <c r="FN802" s="25"/>
      <c r="FO802" s="25"/>
      <c r="FP802" s="25"/>
      <c r="FQ802" s="25"/>
      <c r="FR802" s="25"/>
    </row>
    <row r="803" spans="141:174">
      <c r="EK803" s="25"/>
      <c r="FM803" s="25"/>
      <c r="FN803" s="25"/>
      <c r="FO803" s="25"/>
      <c r="FP803" s="25"/>
      <c r="FQ803" s="25"/>
      <c r="FR803" s="25"/>
    </row>
    <row r="804" spans="141:174">
      <c r="EK804" s="25"/>
      <c r="FM804" s="25"/>
      <c r="FN804" s="25"/>
      <c r="FO804" s="25"/>
      <c r="FP804" s="25"/>
      <c r="FQ804" s="25"/>
      <c r="FR804" s="25"/>
    </row>
    <row r="805" spans="141:174">
      <c r="EK805" s="25"/>
      <c r="FM805" s="25"/>
      <c r="FN805" s="25"/>
      <c r="FO805" s="25"/>
      <c r="FP805" s="25"/>
      <c r="FQ805" s="25"/>
      <c r="FR805" s="25"/>
    </row>
    <row r="806" spans="141:174">
      <c r="EK806" s="25"/>
      <c r="FM806" s="25"/>
      <c r="FN806" s="25"/>
      <c r="FO806" s="25"/>
      <c r="FP806" s="25"/>
      <c r="FQ806" s="25"/>
      <c r="FR806" s="25"/>
    </row>
    <row r="807" spans="141:174">
      <c r="EK807" s="25"/>
      <c r="FM807" s="25"/>
      <c r="FN807" s="25"/>
      <c r="FO807" s="25"/>
      <c r="FP807" s="25"/>
      <c r="FQ807" s="25"/>
      <c r="FR807" s="25"/>
    </row>
    <row r="808" spans="141:174">
      <c r="EK808" s="25"/>
      <c r="FM808" s="25"/>
      <c r="FN808" s="25"/>
      <c r="FO808" s="25"/>
      <c r="FP808" s="25"/>
      <c r="FQ808" s="25"/>
      <c r="FR808" s="25"/>
    </row>
    <row r="809" spans="141:174">
      <c r="EK809" s="25"/>
      <c r="FM809" s="25"/>
      <c r="FN809" s="25"/>
      <c r="FO809" s="25"/>
      <c r="FP809" s="25"/>
      <c r="FQ809" s="25"/>
      <c r="FR809" s="25"/>
    </row>
    <row r="810" spans="141:174">
      <c r="EK810" s="25"/>
      <c r="FM810" s="25"/>
      <c r="FN810" s="25"/>
      <c r="FO810" s="25"/>
      <c r="FP810" s="25"/>
      <c r="FQ810" s="25"/>
      <c r="FR810" s="25"/>
    </row>
    <row r="811" spans="141:174">
      <c r="EK811" s="25"/>
      <c r="FM811" s="25"/>
      <c r="FN811" s="25"/>
      <c r="FO811" s="25"/>
      <c r="FP811" s="25"/>
      <c r="FQ811" s="25"/>
      <c r="FR811" s="25"/>
    </row>
    <row r="812" spans="141:174">
      <c r="EK812" s="25"/>
      <c r="FM812" s="25"/>
      <c r="FN812" s="25"/>
      <c r="FO812" s="25"/>
      <c r="FP812" s="25"/>
      <c r="FQ812" s="25"/>
      <c r="FR812" s="25"/>
    </row>
    <row r="813" spans="141:174">
      <c r="EK813" s="25"/>
      <c r="FM813" s="25"/>
      <c r="FN813" s="25"/>
      <c r="FO813" s="25"/>
      <c r="FP813" s="25"/>
      <c r="FQ813" s="25"/>
      <c r="FR813" s="25"/>
    </row>
    <row r="814" spans="141:174">
      <c r="EK814" s="25"/>
      <c r="FM814" s="25"/>
      <c r="FN814" s="25"/>
      <c r="FO814" s="25"/>
      <c r="FP814" s="25"/>
      <c r="FQ814" s="25"/>
      <c r="FR814" s="25"/>
    </row>
    <row r="815" spans="141:174">
      <c r="EK815" s="25"/>
      <c r="FM815" s="25"/>
      <c r="FN815" s="25"/>
      <c r="FO815" s="25"/>
      <c r="FP815" s="25"/>
      <c r="FQ815" s="25"/>
      <c r="FR815" s="25"/>
    </row>
    <row r="816" spans="141:174">
      <c r="EK816" s="25"/>
      <c r="FM816" s="25"/>
      <c r="FN816" s="25"/>
      <c r="FO816" s="25"/>
      <c r="FP816" s="25"/>
      <c r="FQ816" s="25"/>
      <c r="FR816" s="25"/>
    </row>
    <row r="817" spans="141:174">
      <c r="EK817" s="25"/>
      <c r="FM817" s="25"/>
      <c r="FN817" s="25"/>
      <c r="FO817" s="25"/>
      <c r="FP817" s="25"/>
      <c r="FQ817" s="25"/>
      <c r="FR817" s="25"/>
    </row>
    <row r="818" spans="141:174">
      <c r="EK818" s="25"/>
      <c r="FM818" s="25"/>
      <c r="FN818" s="25"/>
      <c r="FO818" s="25"/>
      <c r="FP818" s="25"/>
      <c r="FQ818" s="25"/>
      <c r="FR818" s="25"/>
    </row>
    <row r="819" spans="141:174">
      <c r="EK819" s="25"/>
      <c r="FM819" s="25"/>
      <c r="FN819" s="25"/>
      <c r="FO819" s="25"/>
      <c r="FP819" s="25"/>
      <c r="FQ819" s="25"/>
      <c r="FR819" s="25"/>
    </row>
    <row r="820" spans="141:174">
      <c r="EK820" s="25"/>
      <c r="FM820" s="25"/>
      <c r="FN820" s="25"/>
      <c r="FO820" s="25"/>
      <c r="FP820" s="25"/>
      <c r="FQ820" s="25"/>
      <c r="FR820" s="25"/>
    </row>
    <row r="821" spans="141:174">
      <c r="EK821" s="25"/>
      <c r="FM821" s="25"/>
      <c r="FN821" s="25"/>
      <c r="FO821" s="25"/>
      <c r="FP821" s="25"/>
      <c r="FQ821" s="25"/>
      <c r="FR821" s="25"/>
    </row>
    <row r="822" spans="141:174">
      <c r="EK822" s="25"/>
      <c r="FM822" s="25"/>
      <c r="FN822" s="25"/>
      <c r="FO822" s="25"/>
      <c r="FP822" s="25"/>
      <c r="FQ822" s="25"/>
      <c r="FR822" s="25"/>
    </row>
    <row r="823" spans="141:174">
      <c r="EK823" s="25"/>
      <c r="FM823" s="25"/>
      <c r="FN823" s="25"/>
      <c r="FO823" s="25"/>
      <c r="FP823" s="25"/>
      <c r="FQ823" s="25"/>
      <c r="FR823" s="25"/>
    </row>
    <row r="824" spans="141:174">
      <c r="EK824" s="25"/>
      <c r="FM824" s="25"/>
      <c r="FN824" s="25"/>
      <c r="FO824" s="25"/>
      <c r="FP824" s="25"/>
      <c r="FQ824" s="25"/>
      <c r="FR824" s="25"/>
    </row>
    <row r="825" spans="141:174">
      <c r="EK825" s="25"/>
      <c r="FM825" s="25"/>
      <c r="FN825" s="25"/>
      <c r="FO825" s="25"/>
      <c r="FP825" s="25"/>
      <c r="FQ825" s="25"/>
      <c r="FR825" s="25"/>
    </row>
    <row r="826" spans="141:174">
      <c r="EK826" s="25"/>
      <c r="FM826" s="25"/>
      <c r="FN826" s="25"/>
      <c r="FO826" s="25"/>
      <c r="FP826" s="25"/>
      <c r="FQ826" s="25"/>
      <c r="FR826" s="25"/>
    </row>
    <row r="827" spans="141:174">
      <c r="EK827" s="25"/>
      <c r="FM827" s="25"/>
      <c r="FN827" s="25"/>
      <c r="FO827" s="25"/>
      <c r="FP827" s="25"/>
      <c r="FQ827" s="25"/>
      <c r="FR827" s="25"/>
    </row>
    <row r="828" spans="141:174">
      <c r="EK828" s="25"/>
      <c r="FM828" s="25"/>
      <c r="FN828" s="25"/>
      <c r="FO828" s="25"/>
      <c r="FP828" s="25"/>
      <c r="FQ828" s="25"/>
      <c r="FR828" s="25"/>
    </row>
    <row r="829" spans="141:174">
      <c r="EK829" s="25"/>
      <c r="FM829" s="25"/>
      <c r="FN829" s="25"/>
      <c r="FO829" s="25"/>
      <c r="FP829" s="25"/>
      <c r="FQ829" s="25"/>
      <c r="FR829" s="25"/>
    </row>
    <row r="830" spans="141:174">
      <c r="EK830" s="25"/>
      <c r="FM830" s="25"/>
      <c r="FN830" s="25"/>
      <c r="FO830" s="25"/>
      <c r="FP830" s="25"/>
      <c r="FQ830" s="25"/>
      <c r="FR830" s="25"/>
    </row>
    <row r="831" spans="141:174">
      <c r="EK831" s="25"/>
      <c r="FM831" s="25"/>
      <c r="FN831" s="25"/>
      <c r="FO831" s="25"/>
      <c r="FP831" s="25"/>
      <c r="FQ831" s="25"/>
      <c r="FR831" s="25"/>
    </row>
    <row r="832" spans="141:174">
      <c r="EK832" s="25"/>
      <c r="FM832" s="25"/>
      <c r="FN832" s="25"/>
      <c r="FO832" s="25"/>
      <c r="FP832" s="25"/>
      <c r="FQ832" s="25"/>
      <c r="FR832" s="25"/>
    </row>
    <row r="833" spans="141:174">
      <c r="EK833" s="25"/>
      <c r="FM833" s="25"/>
      <c r="FN833" s="25"/>
      <c r="FO833" s="25"/>
      <c r="FP833" s="25"/>
      <c r="FQ833" s="25"/>
      <c r="FR833" s="25"/>
    </row>
    <row r="834" spans="141:174">
      <c r="EK834" s="25"/>
      <c r="FM834" s="25"/>
      <c r="FN834" s="25"/>
      <c r="FO834" s="25"/>
      <c r="FP834" s="25"/>
      <c r="FQ834" s="25"/>
      <c r="FR834" s="25"/>
    </row>
    <row r="835" spans="141:174">
      <c r="EK835" s="25"/>
      <c r="FM835" s="25"/>
      <c r="FN835" s="25"/>
      <c r="FO835" s="25"/>
      <c r="FP835" s="25"/>
      <c r="FQ835" s="25"/>
      <c r="FR835" s="25"/>
    </row>
    <row r="836" spans="141:174">
      <c r="EK836" s="25"/>
      <c r="FM836" s="25"/>
      <c r="FN836" s="25"/>
      <c r="FO836" s="25"/>
      <c r="FP836" s="25"/>
      <c r="FQ836" s="25"/>
      <c r="FR836" s="25"/>
    </row>
    <row r="837" spans="141:174">
      <c r="EK837" s="25"/>
      <c r="FM837" s="25"/>
      <c r="FN837" s="25"/>
      <c r="FO837" s="25"/>
      <c r="FP837" s="25"/>
      <c r="FQ837" s="25"/>
      <c r="FR837" s="25"/>
    </row>
    <row r="838" spans="141:174">
      <c r="EK838" s="25"/>
      <c r="FM838" s="25"/>
      <c r="FN838" s="25"/>
      <c r="FO838" s="25"/>
      <c r="FP838" s="25"/>
      <c r="FQ838" s="25"/>
      <c r="FR838" s="25"/>
    </row>
    <row r="839" spans="141:174">
      <c r="EK839" s="25"/>
      <c r="FM839" s="25"/>
      <c r="FN839" s="25"/>
      <c r="FO839" s="25"/>
      <c r="FP839" s="25"/>
      <c r="FQ839" s="25"/>
      <c r="FR839" s="25"/>
    </row>
    <row r="840" spans="141:174">
      <c r="EK840" s="25"/>
      <c r="FM840" s="25"/>
      <c r="FN840" s="25"/>
      <c r="FO840" s="25"/>
      <c r="FP840" s="25"/>
      <c r="FQ840" s="25"/>
      <c r="FR840" s="25"/>
    </row>
    <row r="841" spans="141:174">
      <c r="EK841" s="25"/>
      <c r="FM841" s="25"/>
      <c r="FN841" s="25"/>
      <c r="FO841" s="25"/>
      <c r="FP841" s="25"/>
      <c r="FQ841" s="25"/>
      <c r="FR841" s="25"/>
    </row>
    <row r="842" spans="141:174">
      <c r="EK842" s="25"/>
      <c r="FM842" s="25"/>
      <c r="FN842" s="25"/>
      <c r="FO842" s="25"/>
      <c r="FP842" s="25"/>
      <c r="FQ842" s="25"/>
      <c r="FR842" s="25"/>
    </row>
    <row r="843" spans="141:174">
      <c r="EK843" s="25"/>
      <c r="FM843" s="25"/>
      <c r="FN843" s="25"/>
      <c r="FO843" s="25"/>
      <c r="FP843" s="25"/>
      <c r="FQ843" s="25"/>
      <c r="FR843" s="25"/>
    </row>
    <row r="844" spans="141:174">
      <c r="EK844" s="25"/>
      <c r="FM844" s="25"/>
      <c r="FN844" s="25"/>
      <c r="FO844" s="25"/>
      <c r="FP844" s="25"/>
      <c r="FQ844" s="25"/>
      <c r="FR844" s="25"/>
    </row>
    <row r="845" spans="141:174">
      <c r="EK845" s="25"/>
      <c r="FM845" s="25"/>
      <c r="FN845" s="25"/>
      <c r="FO845" s="25"/>
      <c r="FP845" s="25"/>
      <c r="FQ845" s="25"/>
      <c r="FR845" s="25"/>
    </row>
    <row r="846" spans="141:174">
      <c r="EK846" s="25"/>
      <c r="FM846" s="25"/>
      <c r="FN846" s="25"/>
      <c r="FO846" s="25"/>
      <c r="FP846" s="25"/>
      <c r="FQ846" s="25"/>
      <c r="FR846" s="25"/>
    </row>
    <row r="847" spans="141:174">
      <c r="EK847" s="25"/>
      <c r="FM847" s="25"/>
      <c r="FN847" s="25"/>
      <c r="FO847" s="25"/>
      <c r="FP847" s="25"/>
      <c r="FQ847" s="25"/>
      <c r="FR847" s="25"/>
    </row>
    <row r="848" spans="141:174">
      <c r="EK848" s="25"/>
      <c r="FM848" s="25"/>
      <c r="FN848" s="25"/>
      <c r="FO848" s="25"/>
      <c r="FP848" s="25"/>
      <c r="FQ848" s="25"/>
      <c r="FR848" s="25"/>
    </row>
    <row r="849" spans="141:174">
      <c r="EK849" s="25"/>
      <c r="FM849" s="25"/>
      <c r="FN849" s="25"/>
      <c r="FO849" s="25"/>
      <c r="FP849" s="25"/>
      <c r="FQ849" s="25"/>
      <c r="FR849" s="25"/>
    </row>
    <row r="850" spans="141:174">
      <c r="EK850" s="25"/>
      <c r="FM850" s="25"/>
      <c r="FN850" s="25"/>
      <c r="FO850" s="25"/>
      <c r="FP850" s="25"/>
      <c r="FQ850" s="25"/>
      <c r="FR850" s="25"/>
    </row>
    <row r="851" spans="141:174">
      <c r="EK851" s="25"/>
      <c r="FM851" s="25"/>
      <c r="FN851" s="25"/>
      <c r="FO851" s="25"/>
      <c r="FP851" s="25"/>
      <c r="FQ851" s="25"/>
      <c r="FR851" s="25"/>
    </row>
    <row r="852" spans="141:174">
      <c r="EK852" s="25"/>
      <c r="FM852" s="25"/>
      <c r="FN852" s="25"/>
      <c r="FO852" s="25"/>
      <c r="FP852" s="25"/>
      <c r="FQ852" s="25"/>
      <c r="FR852" s="25"/>
    </row>
    <row r="853" spans="141:174">
      <c r="EK853" s="25"/>
      <c r="FM853" s="25"/>
      <c r="FN853" s="25"/>
      <c r="FO853" s="25"/>
      <c r="FP853" s="25"/>
      <c r="FQ853" s="25"/>
      <c r="FR853" s="25"/>
    </row>
    <row r="854" spans="141:174">
      <c r="EK854" s="25"/>
      <c r="FM854" s="25"/>
      <c r="FN854" s="25"/>
      <c r="FO854" s="25"/>
      <c r="FP854" s="25"/>
      <c r="FQ854" s="25"/>
      <c r="FR854" s="25"/>
    </row>
    <row r="855" spans="141:174">
      <c r="EK855" s="25"/>
      <c r="FM855" s="25"/>
      <c r="FN855" s="25"/>
      <c r="FO855" s="25"/>
      <c r="FP855" s="25"/>
      <c r="FQ855" s="25"/>
      <c r="FR855" s="25"/>
    </row>
    <row r="856" spans="141:174">
      <c r="EK856" s="25"/>
      <c r="FM856" s="25"/>
      <c r="FN856" s="25"/>
      <c r="FO856" s="25"/>
      <c r="FP856" s="25"/>
      <c r="FQ856" s="25"/>
      <c r="FR856" s="25"/>
    </row>
    <row r="857" spans="141:174">
      <c r="EK857" s="25"/>
      <c r="FM857" s="25"/>
      <c r="FN857" s="25"/>
      <c r="FO857" s="25"/>
      <c r="FP857" s="25"/>
      <c r="FQ857" s="25"/>
      <c r="FR857" s="25"/>
    </row>
    <row r="858" spans="141:174">
      <c r="EK858" s="25"/>
      <c r="FM858" s="25"/>
      <c r="FN858" s="25"/>
      <c r="FO858" s="25"/>
      <c r="FP858" s="25"/>
      <c r="FQ858" s="25"/>
      <c r="FR858" s="25"/>
    </row>
    <row r="859" spans="141:174">
      <c r="EK859" s="25"/>
      <c r="FM859" s="25"/>
      <c r="FN859" s="25"/>
      <c r="FO859" s="25"/>
      <c r="FP859" s="25"/>
      <c r="FQ859" s="25"/>
      <c r="FR859" s="25"/>
    </row>
    <row r="860" spans="141:174">
      <c r="EK860" s="25"/>
      <c r="FM860" s="25"/>
      <c r="FN860" s="25"/>
      <c r="FO860" s="25"/>
      <c r="FP860" s="25"/>
      <c r="FQ860" s="25"/>
      <c r="FR860" s="25"/>
    </row>
    <row r="861" spans="141:174">
      <c r="EK861" s="25"/>
      <c r="FM861" s="25"/>
      <c r="FN861" s="25"/>
      <c r="FO861" s="25"/>
      <c r="FP861" s="25"/>
      <c r="FQ861" s="25"/>
      <c r="FR861" s="25"/>
    </row>
    <row r="862" spans="141:174">
      <c r="EK862" s="25"/>
      <c r="FM862" s="25"/>
      <c r="FN862" s="25"/>
      <c r="FO862" s="25"/>
      <c r="FP862" s="25"/>
      <c r="FQ862" s="25"/>
      <c r="FR862" s="25"/>
    </row>
    <row r="863" spans="141:174">
      <c r="EK863" s="25"/>
      <c r="FM863" s="25"/>
      <c r="FN863" s="25"/>
      <c r="FO863" s="25"/>
      <c r="FP863" s="25"/>
      <c r="FQ863" s="25"/>
      <c r="FR863" s="25"/>
    </row>
    <row r="864" spans="141:174">
      <c r="EK864" s="25"/>
      <c r="FM864" s="25"/>
      <c r="FN864" s="25"/>
      <c r="FO864" s="25"/>
      <c r="FP864" s="25"/>
      <c r="FQ864" s="25"/>
      <c r="FR864" s="25"/>
    </row>
    <row r="865" spans="141:174">
      <c r="EK865" s="25"/>
      <c r="FM865" s="25"/>
      <c r="FN865" s="25"/>
      <c r="FO865" s="25"/>
      <c r="FP865" s="25"/>
      <c r="FQ865" s="25"/>
      <c r="FR865" s="25"/>
    </row>
    <row r="866" spans="141:174">
      <c r="EK866" s="25"/>
      <c r="FM866" s="25"/>
      <c r="FN866" s="25"/>
      <c r="FO866" s="25"/>
      <c r="FP866" s="25"/>
      <c r="FQ866" s="25"/>
      <c r="FR866" s="25"/>
    </row>
    <row r="867" spans="141:174">
      <c r="EK867" s="25"/>
      <c r="FM867" s="25"/>
      <c r="FN867" s="25"/>
      <c r="FO867" s="25"/>
      <c r="FP867" s="25"/>
      <c r="FQ867" s="25"/>
      <c r="FR867" s="25"/>
    </row>
    <row r="868" spans="141:174">
      <c r="EK868" s="25"/>
      <c r="FM868" s="25"/>
      <c r="FN868" s="25"/>
      <c r="FO868" s="25"/>
      <c r="FP868" s="25"/>
      <c r="FQ868" s="25"/>
      <c r="FR868" s="25"/>
    </row>
    <row r="869" spans="141:174">
      <c r="EK869" s="25"/>
      <c r="FM869" s="25"/>
      <c r="FN869" s="25"/>
      <c r="FO869" s="25"/>
      <c r="FP869" s="25"/>
      <c r="FQ869" s="25"/>
      <c r="FR869" s="25"/>
    </row>
    <row r="870" spans="141:174">
      <c r="EK870" s="25"/>
      <c r="FM870" s="25"/>
      <c r="FN870" s="25"/>
      <c r="FO870" s="25"/>
      <c r="FP870" s="25"/>
      <c r="FQ870" s="25"/>
      <c r="FR870" s="25"/>
    </row>
    <row r="871" spans="141:174">
      <c r="EK871" s="25"/>
      <c r="FM871" s="25"/>
      <c r="FN871" s="25"/>
      <c r="FO871" s="25"/>
      <c r="FP871" s="25"/>
      <c r="FQ871" s="25"/>
      <c r="FR871" s="25"/>
    </row>
    <row r="872" spans="141:174">
      <c r="EK872" s="25"/>
      <c r="FM872" s="25"/>
      <c r="FN872" s="25"/>
      <c r="FO872" s="25"/>
      <c r="FP872" s="25"/>
      <c r="FQ872" s="25"/>
      <c r="FR872" s="25"/>
    </row>
    <row r="873" spans="141:174">
      <c r="EK873" s="25"/>
      <c r="FM873" s="25"/>
      <c r="FN873" s="25"/>
      <c r="FO873" s="25"/>
      <c r="FP873" s="25"/>
      <c r="FQ873" s="25"/>
      <c r="FR873" s="25"/>
    </row>
    <row r="874" spans="141:174">
      <c r="EK874" s="25"/>
      <c r="FM874" s="25"/>
      <c r="FN874" s="25"/>
      <c r="FO874" s="25"/>
      <c r="FP874" s="25"/>
      <c r="FQ874" s="25"/>
      <c r="FR874" s="25"/>
    </row>
    <row r="875" spans="141:174">
      <c r="EK875" s="25"/>
      <c r="FM875" s="25"/>
      <c r="FN875" s="25"/>
      <c r="FO875" s="25"/>
      <c r="FP875" s="25"/>
      <c r="FQ875" s="25"/>
      <c r="FR875" s="25"/>
    </row>
    <row r="876" spans="141:174">
      <c r="EK876" s="25"/>
      <c r="FM876" s="25"/>
      <c r="FN876" s="25"/>
      <c r="FO876" s="25"/>
      <c r="FP876" s="25"/>
      <c r="FQ876" s="25"/>
      <c r="FR876" s="25"/>
    </row>
    <row r="877" spans="141:174">
      <c r="EK877" s="25"/>
      <c r="FM877" s="25"/>
      <c r="FN877" s="25"/>
      <c r="FO877" s="25"/>
      <c r="FP877" s="25"/>
      <c r="FQ877" s="25"/>
      <c r="FR877" s="25"/>
    </row>
    <row r="878" spans="141:174">
      <c r="EK878" s="25"/>
      <c r="FM878" s="25"/>
      <c r="FN878" s="25"/>
      <c r="FO878" s="25"/>
      <c r="FP878" s="25"/>
      <c r="FQ878" s="25"/>
      <c r="FR878" s="25"/>
    </row>
    <row r="879" spans="141:174">
      <c r="EK879" s="25"/>
      <c r="FM879" s="25"/>
      <c r="FN879" s="25"/>
      <c r="FO879" s="25"/>
      <c r="FP879" s="25"/>
      <c r="FQ879" s="25"/>
      <c r="FR879" s="25"/>
    </row>
    <row r="880" spans="141:174">
      <c r="EK880" s="25"/>
      <c r="FM880" s="25"/>
      <c r="FN880" s="25"/>
      <c r="FO880" s="25"/>
      <c r="FP880" s="25"/>
      <c r="FQ880" s="25"/>
      <c r="FR880" s="25"/>
    </row>
    <row r="881" spans="141:174">
      <c r="EK881" s="25"/>
      <c r="FM881" s="25"/>
      <c r="FN881" s="25"/>
      <c r="FO881" s="25"/>
      <c r="FP881" s="25"/>
      <c r="FQ881" s="25"/>
      <c r="FR881" s="25"/>
    </row>
    <row r="882" spans="141:174">
      <c r="EK882" s="25"/>
      <c r="FM882" s="25"/>
      <c r="FN882" s="25"/>
      <c r="FO882" s="25"/>
      <c r="FP882" s="25"/>
      <c r="FQ882" s="25"/>
      <c r="FR882" s="25"/>
    </row>
    <row r="883" spans="141:174">
      <c r="EK883" s="25"/>
      <c r="FM883" s="25"/>
      <c r="FN883" s="25"/>
      <c r="FO883" s="25"/>
      <c r="FP883" s="25"/>
      <c r="FQ883" s="25"/>
      <c r="FR883" s="25"/>
    </row>
    <row r="884" spans="141:174">
      <c r="EK884" s="25"/>
      <c r="FM884" s="25"/>
      <c r="FN884" s="25"/>
      <c r="FO884" s="25"/>
      <c r="FP884" s="25"/>
      <c r="FQ884" s="25"/>
      <c r="FR884" s="25"/>
    </row>
    <row r="885" spans="141:174">
      <c r="EK885" s="25"/>
      <c r="FM885" s="25"/>
      <c r="FN885" s="25"/>
      <c r="FO885" s="25"/>
      <c r="FP885" s="25"/>
      <c r="FQ885" s="25"/>
      <c r="FR885" s="25"/>
    </row>
    <row r="886" spans="141:174">
      <c r="EK886" s="25"/>
      <c r="FM886" s="25"/>
      <c r="FN886" s="25"/>
      <c r="FO886" s="25"/>
      <c r="FP886" s="25"/>
      <c r="FQ886" s="25"/>
      <c r="FR886" s="25"/>
    </row>
    <row r="887" spans="141:174">
      <c r="EK887" s="25"/>
      <c r="FM887" s="25"/>
      <c r="FN887" s="25"/>
      <c r="FO887" s="25"/>
      <c r="FP887" s="25"/>
      <c r="FQ887" s="25"/>
      <c r="FR887" s="25"/>
    </row>
    <row r="888" spans="141:174">
      <c r="EK888" s="25"/>
      <c r="FM888" s="25"/>
      <c r="FN888" s="25"/>
      <c r="FO888" s="25"/>
      <c r="FP888" s="25"/>
      <c r="FQ888" s="25"/>
      <c r="FR888" s="25"/>
    </row>
    <row r="889" spans="141:174">
      <c r="EK889" s="25"/>
      <c r="FM889" s="25"/>
      <c r="FN889" s="25"/>
      <c r="FO889" s="25"/>
      <c r="FP889" s="25"/>
      <c r="FQ889" s="25"/>
      <c r="FR889" s="25"/>
    </row>
    <row r="890" spans="141:174">
      <c r="EK890" s="25"/>
      <c r="FM890" s="25"/>
      <c r="FN890" s="25"/>
      <c r="FO890" s="25"/>
      <c r="FP890" s="25"/>
      <c r="FQ890" s="25"/>
      <c r="FR890" s="25"/>
    </row>
    <row r="891" spans="141:174">
      <c r="EK891" s="25"/>
      <c r="FM891" s="25"/>
      <c r="FN891" s="25"/>
      <c r="FO891" s="25"/>
      <c r="FP891" s="25"/>
      <c r="FQ891" s="25"/>
      <c r="FR891" s="25"/>
    </row>
    <row r="892" spans="141:174">
      <c r="EK892" s="25"/>
      <c r="FM892" s="25"/>
      <c r="FN892" s="25"/>
      <c r="FO892" s="25"/>
      <c r="FP892" s="25"/>
      <c r="FQ892" s="25"/>
      <c r="FR892" s="25"/>
    </row>
    <row r="893" spans="141:174">
      <c r="EK893" s="25"/>
      <c r="FM893" s="25"/>
      <c r="FN893" s="25"/>
      <c r="FO893" s="25"/>
      <c r="FP893" s="25"/>
      <c r="FQ893" s="25"/>
      <c r="FR893" s="25"/>
    </row>
    <row r="894" spans="141:174">
      <c r="EK894" s="25"/>
      <c r="FM894" s="25"/>
      <c r="FN894" s="25"/>
      <c r="FO894" s="25"/>
      <c r="FP894" s="25"/>
      <c r="FQ894" s="25"/>
      <c r="FR894" s="25"/>
    </row>
    <row r="895" spans="141:174">
      <c r="EK895" s="25"/>
      <c r="FM895" s="25"/>
      <c r="FN895" s="25"/>
      <c r="FO895" s="25"/>
      <c r="FP895" s="25"/>
      <c r="FQ895" s="25"/>
      <c r="FR895" s="25"/>
    </row>
    <row r="896" spans="141:174">
      <c r="EK896" s="25"/>
      <c r="FM896" s="25"/>
      <c r="FN896" s="25"/>
      <c r="FO896" s="25"/>
      <c r="FP896" s="25"/>
      <c r="FQ896" s="25"/>
      <c r="FR896" s="25"/>
    </row>
    <row r="897" spans="141:174">
      <c r="EK897" s="25"/>
      <c r="FM897" s="25"/>
      <c r="FN897" s="25"/>
      <c r="FO897" s="25"/>
      <c r="FP897" s="25"/>
      <c r="FQ897" s="25"/>
      <c r="FR897" s="25"/>
    </row>
    <row r="898" spans="141:174">
      <c r="EK898" s="25"/>
      <c r="FM898" s="25"/>
      <c r="FN898" s="25"/>
      <c r="FO898" s="25"/>
      <c r="FP898" s="25"/>
      <c r="FQ898" s="25"/>
      <c r="FR898" s="25"/>
    </row>
    <row r="899" spans="141:174">
      <c r="EK899" s="25"/>
      <c r="FM899" s="25"/>
      <c r="FN899" s="25"/>
      <c r="FO899" s="25"/>
      <c r="FP899" s="25"/>
      <c r="FQ899" s="25"/>
      <c r="FR899" s="25"/>
    </row>
    <row r="900" spans="141:174">
      <c r="EK900" s="25"/>
      <c r="FM900" s="25"/>
      <c r="FN900" s="25"/>
      <c r="FO900" s="25"/>
      <c r="FP900" s="25"/>
      <c r="FQ900" s="25"/>
      <c r="FR900" s="25"/>
    </row>
    <row r="901" spans="141:174">
      <c r="EK901" s="25"/>
      <c r="FM901" s="25"/>
      <c r="FN901" s="25"/>
      <c r="FO901" s="25"/>
      <c r="FP901" s="25"/>
      <c r="FQ901" s="25"/>
      <c r="FR901" s="25"/>
    </row>
    <row r="902" spans="141:174">
      <c r="EK902" s="25"/>
      <c r="FM902" s="25"/>
      <c r="FN902" s="25"/>
      <c r="FO902" s="25"/>
      <c r="FP902" s="25"/>
      <c r="FQ902" s="25"/>
      <c r="FR902" s="25"/>
    </row>
    <row r="903" spans="141:174">
      <c r="EK903" s="25"/>
      <c r="FM903" s="25"/>
      <c r="FN903" s="25"/>
      <c r="FO903" s="25"/>
      <c r="FP903" s="25"/>
      <c r="FQ903" s="25"/>
      <c r="FR903" s="25"/>
    </row>
    <row r="904" spans="141:174">
      <c r="EK904" s="25"/>
      <c r="FM904" s="25"/>
      <c r="FN904" s="25"/>
      <c r="FO904" s="25"/>
      <c r="FP904" s="25"/>
      <c r="FQ904" s="25"/>
      <c r="FR904" s="25"/>
    </row>
    <row r="905" spans="141:174">
      <c r="EK905" s="25"/>
      <c r="FM905" s="25"/>
      <c r="FN905" s="25"/>
      <c r="FO905" s="25"/>
      <c r="FP905" s="25"/>
      <c r="FQ905" s="25"/>
      <c r="FR905" s="25"/>
    </row>
    <row r="906" spans="141:174">
      <c r="EK906" s="25"/>
      <c r="FM906" s="25"/>
      <c r="FN906" s="25"/>
      <c r="FO906" s="25"/>
      <c r="FP906" s="25"/>
      <c r="FQ906" s="25"/>
      <c r="FR906" s="25"/>
    </row>
    <row r="907" spans="141:174">
      <c r="EK907" s="25"/>
      <c r="FM907" s="25"/>
      <c r="FN907" s="25"/>
      <c r="FO907" s="25"/>
      <c r="FP907" s="25"/>
      <c r="FQ907" s="25"/>
      <c r="FR907" s="25"/>
    </row>
    <row r="908" spans="141:174">
      <c r="EK908" s="25"/>
      <c r="FM908" s="25"/>
      <c r="FN908" s="25"/>
      <c r="FO908" s="25"/>
      <c r="FP908" s="25"/>
      <c r="FQ908" s="25"/>
      <c r="FR908" s="25"/>
    </row>
    <row r="909" spans="141:174">
      <c r="EK909" s="25"/>
      <c r="FM909" s="25"/>
      <c r="FN909" s="25"/>
      <c r="FO909" s="25"/>
      <c r="FP909" s="25"/>
      <c r="FQ909" s="25"/>
      <c r="FR909" s="25"/>
    </row>
    <row r="910" spans="141:174">
      <c r="EK910" s="25"/>
      <c r="FM910" s="25"/>
      <c r="FN910" s="25"/>
      <c r="FO910" s="25"/>
      <c r="FP910" s="25"/>
      <c r="FQ910" s="25"/>
      <c r="FR910" s="25"/>
    </row>
    <row r="911" spans="141:174">
      <c r="EK911" s="25"/>
      <c r="FM911" s="25"/>
      <c r="FN911" s="25"/>
      <c r="FO911" s="25"/>
      <c r="FP911" s="25"/>
      <c r="FQ911" s="25"/>
      <c r="FR911" s="25"/>
    </row>
    <row r="912" spans="141:174">
      <c r="EK912" s="25"/>
      <c r="FM912" s="25"/>
      <c r="FN912" s="25"/>
      <c r="FO912" s="25"/>
      <c r="FP912" s="25"/>
      <c r="FQ912" s="25"/>
      <c r="FR912" s="25"/>
    </row>
    <row r="913" spans="141:174">
      <c r="EK913" s="25"/>
      <c r="FM913" s="25"/>
      <c r="FN913" s="25"/>
      <c r="FO913" s="25"/>
      <c r="FP913" s="25"/>
      <c r="FQ913" s="25"/>
      <c r="FR913" s="25"/>
    </row>
    <row r="914" spans="141:174">
      <c r="EK914" s="25"/>
      <c r="FM914" s="25"/>
      <c r="FN914" s="25"/>
      <c r="FO914" s="25"/>
      <c r="FP914" s="25"/>
      <c r="FQ914" s="25"/>
      <c r="FR914" s="25"/>
    </row>
    <row r="915" spans="141:174">
      <c r="EK915" s="25"/>
      <c r="FM915" s="25"/>
      <c r="FN915" s="25"/>
      <c r="FO915" s="25"/>
      <c r="FP915" s="25"/>
      <c r="FQ915" s="25"/>
      <c r="FR915" s="25"/>
    </row>
    <row r="916" spans="141:174">
      <c r="EK916" s="25"/>
      <c r="FM916" s="25"/>
      <c r="FN916" s="25"/>
      <c r="FO916" s="25"/>
      <c r="FP916" s="25"/>
      <c r="FQ916" s="25"/>
      <c r="FR916" s="25"/>
    </row>
    <row r="917" spans="141:174">
      <c r="EK917" s="25"/>
      <c r="FM917" s="25"/>
      <c r="FN917" s="25"/>
      <c r="FO917" s="25"/>
      <c r="FP917" s="25"/>
      <c r="FQ917" s="25"/>
      <c r="FR917" s="25"/>
    </row>
    <row r="918" spans="141:174">
      <c r="EK918" s="25"/>
      <c r="FM918" s="25"/>
      <c r="FN918" s="25"/>
      <c r="FO918" s="25"/>
      <c r="FP918" s="25"/>
      <c r="FQ918" s="25"/>
      <c r="FR918" s="25"/>
    </row>
    <row r="919" spans="141:174">
      <c r="EK919" s="25"/>
      <c r="FM919" s="25"/>
      <c r="FN919" s="25"/>
      <c r="FO919" s="25"/>
      <c r="FP919" s="25"/>
      <c r="FQ919" s="25"/>
      <c r="FR919" s="25"/>
    </row>
    <row r="920" spans="141:174">
      <c r="EK920" s="25"/>
      <c r="FM920" s="25"/>
      <c r="FN920" s="25"/>
      <c r="FO920" s="25"/>
      <c r="FP920" s="25"/>
      <c r="FQ920" s="25"/>
      <c r="FR920" s="25"/>
    </row>
    <row r="921" spans="141:174">
      <c r="EK921" s="25"/>
      <c r="FM921" s="25"/>
      <c r="FN921" s="25"/>
      <c r="FO921" s="25"/>
      <c r="FP921" s="25"/>
      <c r="FQ921" s="25"/>
      <c r="FR921" s="25"/>
    </row>
    <row r="922" spans="141:174">
      <c r="EK922" s="25"/>
      <c r="FM922" s="25"/>
      <c r="FN922" s="25"/>
      <c r="FO922" s="25"/>
      <c r="FP922" s="25"/>
      <c r="FQ922" s="25"/>
      <c r="FR922" s="25"/>
    </row>
    <row r="923" spans="141:174">
      <c r="EK923" s="25"/>
      <c r="FM923" s="25"/>
      <c r="FN923" s="25"/>
      <c r="FO923" s="25"/>
      <c r="FP923" s="25"/>
      <c r="FQ923" s="25"/>
      <c r="FR923" s="25"/>
    </row>
    <row r="924" spans="141:174">
      <c r="EK924" s="25"/>
      <c r="FM924" s="25"/>
      <c r="FN924" s="25"/>
      <c r="FO924" s="25"/>
      <c r="FP924" s="25"/>
      <c r="FQ924" s="25"/>
      <c r="FR924" s="25"/>
    </row>
    <row r="925" spans="141:174">
      <c r="EK925" s="25"/>
      <c r="FM925" s="25"/>
      <c r="FN925" s="25"/>
      <c r="FO925" s="25"/>
      <c r="FP925" s="25"/>
      <c r="FQ925" s="25"/>
      <c r="FR925" s="25"/>
    </row>
    <row r="926" spans="141:174">
      <c r="EK926" s="25"/>
      <c r="FM926" s="25"/>
      <c r="FN926" s="25"/>
      <c r="FO926" s="25"/>
      <c r="FP926" s="25"/>
      <c r="FQ926" s="25"/>
      <c r="FR926" s="25"/>
    </row>
    <row r="927" spans="141:174">
      <c r="EK927" s="25"/>
      <c r="FM927" s="25"/>
      <c r="FN927" s="25"/>
      <c r="FO927" s="25"/>
      <c r="FP927" s="25"/>
      <c r="FQ927" s="25"/>
      <c r="FR927" s="25"/>
    </row>
    <row r="928" spans="141:174">
      <c r="EK928" s="25"/>
      <c r="FM928" s="25"/>
      <c r="FN928" s="25"/>
      <c r="FO928" s="25"/>
      <c r="FP928" s="25"/>
      <c r="FQ928" s="25"/>
      <c r="FR928" s="25"/>
    </row>
    <row r="929" spans="141:174">
      <c r="EK929" s="25"/>
      <c r="FM929" s="25"/>
      <c r="FN929" s="25"/>
      <c r="FO929" s="25"/>
      <c r="FP929" s="25"/>
      <c r="FQ929" s="25"/>
      <c r="FR929" s="25"/>
    </row>
    <row r="930" spans="141:174">
      <c r="EK930" s="25"/>
      <c r="FM930" s="25"/>
      <c r="FN930" s="25"/>
      <c r="FO930" s="25"/>
      <c r="FP930" s="25"/>
      <c r="FQ930" s="25"/>
      <c r="FR930" s="25"/>
    </row>
    <row r="931" spans="141:174">
      <c r="EK931" s="25"/>
      <c r="FM931" s="25"/>
      <c r="FN931" s="25"/>
      <c r="FO931" s="25"/>
      <c r="FP931" s="25"/>
      <c r="FQ931" s="25"/>
      <c r="FR931" s="25"/>
    </row>
    <row r="932" spans="141:174">
      <c r="EK932" s="25"/>
      <c r="FM932" s="25"/>
      <c r="FN932" s="25"/>
      <c r="FO932" s="25"/>
      <c r="FP932" s="25"/>
      <c r="FQ932" s="25"/>
      <c r="FR932" s="25"/>
    </row>
    <row r="933" spans="141:174">
      <c r="EK933" s="25"/>
      <c r="FM933" s="25"/>
      <c r="FN933" s="25"/>
      <c r="FO933" s="25"/>
      <c r="FP933" s="25"/>
      <c r="FQ933" s="25"/>
      <c r="FR933" s="25"/>
    </row>
    <row r="934" spans="141:174">
      <c r="EK934" s="25"/>
      <c r="FM934" s="25"/>
      <c r="FN934" s="25"/>
      <c r="FO934" s="25"/>
      <c r="FP934" s="25"/>
      <c r="FQ934" s="25"/>
      <c r="FR934" s="25"/>
    </row>
    <row r="935" spans="141:174">
      <c r="EK935" s="25"/>
      <c r="FM935" s="25"/>
      <c r="FN935" s="25"/>
      <c r="FO935" s="25"/>
      <c r="FP935" s="25"/>
      <c r="FQ935" s="25"/>
      <c r="FR935" s="25"/>
    </row>
    <row r="936" spans="141:174">
      <c r="EK936" s="25"/>
      <c r="FM936" s="25"/>
      <c r="FN936" s="25"/>
      <c r="FO936" s="25"/>
      <c r="FP936" s="25"/>
      <c r="FQ936" s="25"/>
      <c r="FR936" s="25"/>
    </row>
    <row r="937" spans="141:174">
      <c r="EK937" s="25"/>
      <c r="FM937" s="25"/>
      <c r="FN937" s="25"/>
      <c r="FO937" s="25"/>
      <c r="FP937" s="25"/>
      <c r="FQ937" s="25"/>
      <c r="FR937" s="25"/>
    </row>
    <row r="938" spans="141:174">
      <c r="EK938" s="25"/>
      <c r="FM938" s="25"/>
      <c r="FN938" s="25"/>
      <c r="FO938" s="25"/>
      <c r="FP938" s="25"/>
      <c r="FQ938" s="25"/>
      <c r="FR938" s="25"/>
    </row>
    <row r="939" spans="141:174">
      <c r="EK939" s="25"/>
      <c r="FM939" s="25"/>
      <c r="FN939" s="25"/>
      <c r="FO939" s="25"/>
      <c r="FP939" s="25"/>
      <c r="FQ939" s="25"/>
      <c r="FR939" s="25"/>
    </row>
    <row r="940" spans="141:174">
      <c r="EK940" s="25"/>
      <c r="FM940" s="25"/>
      <c r="FN940" s="25"/>
      <c r="FO940" s="25"/>
      <c r="FP940" s="25"/>
      <c r="FQ940" s="25"/>
      <c r="FR940" s="25"/>
    </row>
    <row r="941" spans="141:174">
      <c r="EK941" s="25"/>
      <c r="FM941" s="25"/>
      <c r="FN941" s="25"/>
      <c r="FO941" s="25"/>
      <c r="FP941" s="25"/>
      <c r="FQ941" s="25"/>
      <c r="FR941" s="25"/>
    </row>
    <row r="942" spans="141:174">
      <c r="EK942" s="25"/>
      <c r="FM942" s="25"/>
      <c r="FN942" s="25"/>
      <c r="FO942" s="25"/>
      <c r="FP942" s="25"/>
      <c r="FQ942" s="25"/>
      <c r="FR942" s="25"/>
    </row>
    <row r="943" spans="141:174">
      <c r="EK943" s="25"/>
      <c r="FM943" s="25"/>
      <c r="FN943" s="25"/>
      <c r="FO943" s="25"/>
      <c r="FP943" s="25"/>
      <c r="FQ943" s="25"/>
      <c r="FR943" s="25"/>
    </row>
    <row r="944" spans="141:174">
      <c r="EK944" s="25"/>
      <c r="FM944" s="25"/>
      <c r="FN944" s="25"/>
      <c r="FO944" s="25"/>
      <c r="FP944" s="25"/>
      <c r="FQ944" s="25"/>
      <c r="FR944" s="25"/>
    </row>
    <row r="945" spans="141:174">
      <c r="EK945" s="25"/>
      <c r="FM945" s="25"/>
      <c r="FN945" s="25"/>
      <c r="FO945" s="25"/>
      <c r="FP945" s="25"/>
      <c r="FQ945" s="25"/>
      <c r="FR945" s="25"/>
    </row>
    <row r="946" spans="141:174">
      <c r="EK946" s="25"/>
      <c r="FM946" s="25"/>
      <c r="FN946" s="25"/>
      <c r="FO946" s="25"/>
      <c r="FP946" s="25"/>
      <c r="FQ946" s="25"/>
      <c r="FR946" s="25"/>
    </row>
    <row r="947" spans="141:174">
      <c r="EK947" s="25"/>
      <c r="FM947" s="25"/>
      <c r="FN947" s="25"/>
      <c r="FO947" s="25"/>
      <c r="FP947" s="25"/>
      <c r="FQ947" s="25"/>
      <c r="FR947" s="25"/>
    </row>
    <row r="948" spans="141:174">
      <c r="EK948" s="25"/>
      <c r="FM948" s="25"/>
      <c r="FN948" s="25"/>
      <c r="FO948" s="25"/>
      <c r="FP948" s="25"/>
      <c r="FQ948" s="25"/>
      <c r="FR948" s="25"/>
    </row>
    <row r="949" spans="141:174">
      <c r="EK949" s="25"/>
      <c r="FM949" s="25"/>
      <c r="FN949" s="25"/>
      <c r="FO949" s="25"/>
      <c r="FP949" s="25"/>
      <c r="FQ949" s="25"/>
      <c r="FR949" s="25"/>
    </row>
    <row r="950" spans="141:174">
      <c r="EK950" s="25"/>
      <c r="FM950" s="25"/>
      <c r="FN950" s="25"/>
      <c r="FO950" s="25"/>
      <c r="FP950" s="25"/>
      <c r="FQ950" s="25"/>
      <c r="FR950" s="25"/>
    </row>
    <row r="951" spans="141:174">
      <c r="EK951" s="25"/>
      <c r="FM951" s="25"/>
      <c r="FN951" s="25"/>
      <c r="FO951" s="25"/>
      <c r="FP951" s="25"/>
      <c r="FQ951" s="25"/>
      <c r="FR951" s="25"/>
    </row>
    <row r="952" spans="141:174">
      <c r="EK952" s="25"/>
      <c r="FM952" s="25"/>
      <c r="FN952" s="25"/>
      <c r="FO952" s="25"/>
      <c r="FP952" s="25"/>
      <c r="FQ952" s="25"/>
      <c r="FR952" s="25"/>
    </row>
    <row r="953" spans="141:174">
      <c r="EK953" s="25"/>
      <c r="FM953" s="25"/>
      <c r="FN953" s="25"/>
      <c r="FO953" s="25"/>
      <c r="FP953" s="25"/>
      <c r="FQ953" s="25"/>
      <c r="FR953" s="25"/>
    </row>
    <row r="954" spans="141:174">
      <c r="EK954" s="25"/>
      <c r="FM954" s="25"/>
      <c r="FN954" s="25"/>
      <c r="FO954" s="25"/>
      <c r="FP954" s="25"/>
      <c r="FQ954" s="25"/>
      <c r="FR954" s="25"/>
    </row>
    <row r="955" spans="141:174">
      <c r="EK955" s="25"/>
      <c r="FM955" s="25"/>
      <c r="FN955" s="25"/>
      <c r="FO955" s="25"/>
      <c r="FP955" s="25"/>
      <c r="FQ955" s="25"/>
      <c r="FR955" s="25"/>
    </row>
    <row r="956" spans="141:174">
      <c r="EK956" s="25"/>
      <c r="FM956" s="25"/>
      <c r="FN956" s="25"/>
      <c r="FO956" s="25"/>
      <c r="FP956" s="25"/>
      <c r="FQ956" s="25"/>
      <c r="FR956" s="25"/>
    </row>
    <row r="957" spans="141:174">
      <c r="EK957" s="25"/>
      <c r="FM957" s="25"/>
      <c r="FN957" s="25"/>
      <c r="FO957" s="25"/>
      <c r="FP957" s="25"/>
      <c r="FQ957" s="25"/>
      <c r="FR957" s="25"/>
    </row>
    <row r="958" spans="141:174">
      <c r="EK958" s="25"/>
      <c r="FM958" s="25"/>
      <c r="FN958" s="25"/>
      <c r="FO958" s="25"/>
      <c r="FP958" s="25"/>
      <c r="FQ958" s="25"/>
      <c r="FR958" s="25"/>
    </row>
    <row r="959" spans="141:174">
      <c r="EK959" s="25"/>
      <c r="FM959" s="25"/>
      <c r="FN959" s="25"/>
      <c r="FO959" s="25"/>
      <c r="FP959" s="25"/>
      <c r="FQ959" s="25"/>
      <c r="FR959" s="25"/>
    </row>
    <row r="960" spans="141:174">
      <c r="EK960" s="25"/>
      <c r="FM960" s="25"/>
      <c r="FN960" s="25"/>
      <c r="FO960" s="25"/>
      <c r="FP960" s="25"/>
      <c r="FQ960" s="25"/>
      <c r="FR960" s="25"/>
    </row>
    <row r="961" spans="141:174">
      <c r="EK961" s="25"/>
      <c r="FM961" s="25"/>
      <c r="FN961" s="25"/>
      <c r="FO961" s="25"/>
      <c r="FP961" s="25"/>
      <c r="FQ961" s="25"/>
      <c r="FR961" s="25"/>
    </row>
    <row r="962" spans="141:174">
      <c r="EK962" s="25"/>
      <c r="FM962" s="25"/>
      <c r="FN962" s="25"/>
      <c r="FO962" s="25"/>
      <c r="FP962" s="25"/>
      <c r="FQ962" s="25"/>
      <c r="FR962" s="25"/>
    </row>
    <row r="963" spans="141:174">
      <c r="EK963" s="25"/>
      <c r="FM963" s="25"/>
      <c r="FN963" s="25"/>
      <c r="FO963" s="25"/>
      <c r="FP963" s="25"/>
      <c r="FQ963" s="25"/>
      <c r="FR963" s="25"/>
    </row>
    <row r="964" spans="141:174">
      <c r="EK964" s="25"/>
      <c r="FM964" s="25"/>
      <c r="FN964" s="25"/>
      <c r="FO964" s="25"/>
      <c r="FP964" s="25"/>
      <c r="FQ964" s="25"/>
      <c r="FR964" s="25"/>
    </row>
    <row r="965" spans="141:174">
      <c r="EK965" s="25"/>
      <c r="FM965" s="25"/>
      <c r="FN965" s="25"/>
      <c r="FO965" s="25"/>
      <c r="FP965" s="25"/>
      <c r="FQ965" s="25"/>
      <c r="FR965" s="25"/>
    </row>
    <row r="966" spans="141:174">
      <c r="EK966" s="25"/>
      <c r="FM966" s="25"/>
      <c r="FN966" s="25"/>
      <c r="FO966" s="25"/>
      <c r="FP966" s="25"/>
      <c r="FQ966" s="25"/>
      <c r="FR966" s="25"/>
    </row>
    <row r="967" spans="141:174">
      <c r="EK967" s="25"/>
      <c r="FM967" s="25"/>
      <c r="FN967" s="25"/>
      <c r="FO967" s="25"/>
      <c r="FP967" s="25"/>
      <c r="FQ967" s="25"/>
      <c r="FR967" s="25"/>
    </row>
    <row r="968" spans="141:174">
      <c r="EK968" s="25"/>
      <c r="FM968" s="25"/>
      <c r="FN968" s="25"/>
      <c r="FO968" s="25"/>
      <c r="FP968" s="25"/>
      <c r="FQ968" s="25"/>
      <c r="FR968" s="25"/>
    </row>
    <row r="969" spans="141:174">
      <c r="EK969" s="25"/>
      <c r="FM969" s="25"/>
      <c r="FN969" s="25"/>
      <c r="FO969" s="25"/>
      <c r="FP969" s="25"/>
      <c r="FQ969" s="25"/>
      <c r="FR969" s="25"/>
    </row>
    <row r="970" spans="141:174">
      <c r="EK970" s="25"/>
      <c r="FM970" s="25"/>
      <c r="FN970" s="25"/>
      <c r="FO970" s="25"/>
      <c r="FP970" s="25"/>
      <c r="FQ970" s="25"/>
      <c r="FR970" s="25"/>
    </row>
    <row r="971" spans="141:174">
      <c r="EK971" s="25"/>
      <c r="FM971" s="25"/>
      <c r="FN971" s="25"/>
      <c r="FO971" s="25"/>
      <c r="FP971" s="25"/>
      <c r="FQ971" s="25"/>
      <c r="FR971" s="25"/>
    </row>
    <row r="972" spans="141:174">
      <c r="EK972" s="25"/>
      <c r="FM972" s="25"/>
      <c r="FN972" s="25"/>
      <c r="FO972" s="25"/>
      <c r="FP972" s="25"/>
      <c r="FQ972" s="25"/>
      <c r="FR972" s="25"/>
    </row>
    <row r="973" spans="141:174">
      <c r="EK973" s="25"/>
      <c r="FM973" s="25"/>
      <c r="FN973" s="25"/>
      <c r="FO973" s="25"/>
      <c r="FP973" s="25"/>
      <c r="FQ973" s="25"/>
      <c r="FR973" s="25"/>
    </row>
    <row r="974" spans="141:174">
      <c r="EK974" s="25"/>
      <c r="FM974" s="25"/>
      <c r="FN974" s="25"/>
      <c r="FO974" s="25"/>
      <c r="FP974" s="25"/>
      <c r="FQ974" s="25"/>
      <c r="FR974" s="25"/>
    </row>
    <row r="975" spans="141:174">
      <c r="EK975" s="25"/>
      <c r="FM975" s="25"/>
      <c r="FN975" s="25"/>
      <c r="FO975" s="25"/>
      <c r="FP975" s="25"/>
      <c r="FQ975" s="25"/>
      <c r="FR975" s="25"/>
    </row>
    <row r="976" spans="141:174">
      <c r="EK976" s="25"/>
      <c r="FM976" s="25"/>
      <c r="FN976" s="25"/>
      <c r="FO976" s="25"/>
      <c r="FP976" s="25"/>
      <c r="FQ976" s="25"/>
      <c r="FR976" s="25"/>
    </row>
    <row r="977" spans="141:174">
      <c r="EK977" s="25"/>
      <c r="FM977" s="25"/>
      <c r="FN977" s="25"/>
      <c r="FO977" s="25"/>
      <c r="FP977" s="25"/>
      <c r="FQ977" s="25"/>
      <c r="FR977" s="25"/>
    </row>
    <row r="978" spans="141:174">
      <c r="EK978" s="25"/>
      <c r="FM978" s="25"/>
      <c r="FN978" s="25"/>
      <c r="FO978" s="25"/>
      <c r="FP978" s="25"/>
      <c r="FQ978" s="25"/>
      <c r="FR978" s="25"/>
    </row>
    <row r="979" spans="141:174">
      <c r="EK979" s="25"/>
      <c r="FM979" s="25"/>
      <c r="FN979" s="25"/>
      <c r="FO979" s="25"/>
      <c r="FP979" s="25"/>
      <c r="FQ979" s="25"/>
      <c r="FR979" s="25"/>
    </row>
    <row r="980" spans="141:174">
      <c r="EK980" s="25"/>
      <c r="FM980" s="25"/>
      <c r="FN980" s="25"/>
      <c r="FO980" s="25"/>
      <c r="FP980" s="25"/>
      <c r="FQ980" s="25"/>
      <c r="FR980" s="25"/>
    </row>
    <row r="981" spans="141:174">
      <c r="EK981" s="25"/>
      <c r="FM981" s="25"/>
      <c r="FN981" s="25"/>
      <c r="FO981" s="25"/>
      <c r="FP981" s="25"/>
      <c r="FQ981" s="25"/>
      <c r="FR981" s="25"/>
    </row>
    <row r="982" spans="141:174">
      <c r="EK982" s="25"/>
      <c r="FM982" s="25"/>
      <c r="FN982" s="25"/>
      <c r="FO982" s="25"/>
      <c r="FP982" s="25"/>
      <c r="FQ982" s="25"/>
      <c r="FR982" s="25"/>
    </row>
    <row r="983" spans="141:174">
      <c r="EK983" s="25"/>
      <c r="FM983" s="25"/>
      <c r="FN983" s="25"/>
      <c r="FO983" s="25"/>
      <c r="FP983" s="25"/>
      <c r="FQ983" s="25"/>
      <c r="FR983" s="25"/>
    </row>
    <row r="984" spans="141:174">
      <c r="EK984" s="25"/>
      <c r="FM984" s="25"/>
      <c r="FN984" s="25"/>
      <c r="FO984" s="25"/>
      <c r="FP984" s="25"/>
      <c r="FQ984" s="25"/>
      <c r="FR984" s="25"/>
    </row>
    <row r="985" spans="141:174">
      <c r="EK985" s="25"/>
      <c r="FM985" s="25"/>
      <c r="FN985" s="25"/>
      <c r="FO985" s="25"/>
      <c r="FP985" s="25"/>
      <c r="FQ985" s="25"/>
      <c r="FR985" s="25"/>
    </row>
    <row r="986" spans="141:174">
      <c r="EK986" s="25"/>
      <c r="FM986" s="25"/>
      <c r="FN986" s="25"/>
      <c r="FO986" s="25"/>
      <c r="FP986" s="25"/>
      <c r="FQ986" s="25"/>
      <c r="FR986" s="25"/>
    </row>
    <row r="987" spans="141:174">
      <c r="EK987" s="25"/>
      <c r="FM987" s="25"/>
      <c r="FN987" s="25"/>
      <c r="FO987" s="25"/>
      <c r="FP987" s="25"/>
      <c r="FQ987" s="25"/>
      <c r="FR987" s="25"/>
    </row>
    <row r="988" spans="141:174">
      <c r="EK988" s="25"/>
      <c r="FM988" s="25"/>
      <c r="FN988" s="25"/>
      <c r="FO988" s="25"/>
      <c r="FP988" s="25"/>
      <c r="FQ988" s="25"/>
      <c r="FR988" s="25"/>
    </row>
    <row r="989" spans="141:174">
      <c r="EK989" s="25"/>
      <c r="FM989" s="25"/>
      <c r="FN989" s="25"/>
      <c r="FO989" s="25"/>
      <c r="FP989" s="25"/>
      <c r="FQ989" s="25"/>
      <c r="FR989" s="25"/>
    </row>
    <row r="990" spans="141:174">
      <c r="EK990" s="25"/>
      <c r="FM990" s="25"/>
      <c r="FN990" s="25"/>
      <c r="FO990" s="25"/>
      <c r="FP990" s="25"/>
      <c r="FQ990" s="25"/>
      <c r="FR990" s="25"/>
    </row>
    <row r="991" spans="141:174">
      <c r="EK991" s="25"/>
      <c r="FM991" s="25"/>
      <c r="FN991" s="25"/>
      <c r="FO991" s="25"/>
      <c r="FP991" s="25"/>
      <c r="FQ991" s="25"/>
      <c r="FR991" s="25"/>
    </row>
    <row r="992" spans="141:174">
      <c r="EK992" s="25"/>
      <c r="FM992" s="25"/>
      <c r="FN992" s="25"/>
      <c r="FO992" s="25"/>
      <c r="FP992" s="25"/>
      <c r="FQ992" s="25"/>
      <c r="FR992" s="25"/>
    </row>
    <row r="993" spans="141:174">
      <c r="EK993" s="25"/>
      <c r="FM993" s="25"/>
      <c r="FN993" s="25"/>
      <c r="FO993" s="25"/>
      <c r="FP993" s="25"/>
      <c r="FQ993" s="25"/>
      <c r="FR993" s="25"/>
    </row>
    <row r="994" spans="141:174">
      <c r="EK994" s="25"/>
      <c r="FM994" s="25"/>
      <c r="FN994" s="25"/>
      <c r="FO994" s="25"/>
      <c r="FP994" s="25"/>
      <c r="FQ994" s="25"/>
      <c r="FR994" s="25"/>
    </row>
    <row r="995" spans="141:174">
      <c r="EK995" s="25"/>
      <c r="FM995" s="25"/>
      <c r="FN995" s="25"/>
      <c r="FO995" s="25"/>
      <c r="FP995" s="25"/>
      <c r="FQ995" s="25"/>
      <c r="FR995" s="25"/>
    </row>
    <row r="996" spans="141:174">
      <c r="EK996" s="25"/>
      <c r="FM996" s="25"/>
      <c r="FN996" s="25"/>
      <c r="FO996" s="25"/>
      <c r="FP996" s="25"/>
      <c r="FQ996" s="25"/>
      <c r="FR996" s="25"/>
    </row>
    <row r="997" spans="141:174">
      <c r="EK997" s="25"/>
      <c r="FM997" s="25"/>
      <c r="FN997" s="25"/>
      <c r="FO997" s="25"/>
      <c r="FP997" s="25"/>
      <c r="FQ997" s="25"/>
      <c r="FR997" s="25"/>
    </row>
    <row r="998" spans="141:174">
      <c r="EK998" s="25"/>
      <c r="FM998" s="25"/>
      <c r="FN998" s="25"/>
      <c r="FO998" s="25"/>
      <c r="FP998" s="25"/>
      <c r="FQ998" s="25"/>
      <c r="FR998" s="25"/>
    </row>
    <row r="999" spans="141:174">
      <c r="EK999" s="25"/>
      <c r="FM999" s="25"/>
      <c r="FN999" s="25"/>
      <c r="FO999" s="25"/>
      <c r="FP999" s="25"/>
      <c r="FQ999" s="25"/>
      <c r="FR999" s="25"/>
    </row>
    <row r="1000" spans="141:174">
      <c r="EK1000" s="25"/>
      <c r="FM1000" s="25"/>
      <c r="FN1000" s="25"/>
      <c r="FO1000" s="25"/>
      <c r="FP1000" s="25"/>
      <c r="FQ1000" s="25"/>
      <c r="FR1000" s="25"/>
    </row>
    <row r="1001" spans="141:174">
      <c r="EK1001" s="25"/>
      <c r="FM1001" s="25"/>
      <c r="FN1001" s="25"/>
      <c r="FO1001" s="25"/>
      <c r="FP1001" s="25"/>
      <c r="FQ1001" s="25"/>
      <c r="FR1001" s="25"/>
    </row>
    <row r="1002" spans="141:174">
      <c r="EK1002" s="25"/>
      <c r="FM1002" s="25"/>
      <c r="FN1002" s="25"/>
      <c r="FO1002" s="25"/>
      <c r="FP1002" s="25"/>
      <c r="FQ1002" s="25"/>
      <c r="FR1002" s="25"/>
    </row>
    <row r="1003" spans="141:174">
      <c r="EK1003" s="25"/>
      <c r="FM1003" s="25"/>
      <c r="FN1003" s="25"/>
      <c r="FO1003" s="25"/>
      <c r="FP1003" s="25"/>
      <c r="FQ1003" s="25"/>
      <c r="FR1003" s="25"/>
    </row>
    <row r="1004" spans="141:174">
      <c r="EK1004" s="25"/>
      <c r="FM1004" s="25"/>
      <c r="FN1004" s="25"/>
      <c r="FO1004" s="25"/>
      <c r="FP1004" s="25"/>
      <c r="FQ1004" s="25"/>
      <c r="FR1004" s="25"/>
    </row>
    <row r="1005" spans="141:174">
      <c r="EK1005" s="25"/>
      <c r="FM1005" s="25"/>
      <c r="FN1005" s="25"/>
      <c r="FO1005" s="25"/>
      <c r="FP1005" s="25"/>
      <c r="FQ1005" s="25"/>
      <c r="FR1005" s="25"/>
    </row>
    <row r="1006" spans="141:174">
      <c r="EK1006" s="25"/>
      <c r="FM1006" s="25"/>
      <c r="FN1006" s="25"/>
      <c r="FO1006" s="25"/>
      <c r="FP1006" s="25"/>
      <c r="FQ1006" s="25"/>
      <c r="FR1006" s="25"/>
    </row>
    <row r="1007" spans="141:174">
      <c r="EK1007" s="25"/>
      <c r="FM1007" s="25"/>
      <c r="FN1007" s="25"/>
      <c r="FO1007" s="25"/>
      <c r="FP1007" s="25"/>
      <c r="FQ1007" s="25"/>
      <c r="FR1007" s="25"/>
    </row>
    <row r="1008" spans="141:174">
      <c r="EK1008" s="25"/>
      <c r="FM1008" s="25"/>
      <c r="FN1008" s="25"/>
      <c r="FO1008" s="25"/>
      <c r="FP1008" s="25"/>
      <c r="FQ1008" s="25"/>
      <c r="FR1008" s="25"/>
    </row>
    <row r="1009" spans="141:174">
      <c r="EK1009" s="25"/>
      <c r="FM1009" s="25"/>
      <c r="FN1009" s="25"/>
      <c r="FO1009" s="25"/>
      <c r="FP1009" s="25"/>
      <c r="FQ1009" s="25"/>
      <c r="FR1009" s="25"/>
    </row>
    <row r="1010" spans="141:174">
      <c r="EK1010" s="25"/>
      <c r="FM1010" s="25"/>
      <c r="FN1010" s="25"/>
      <c r="FO1010" s="25"/>
      <c r="FP1010" s="25"/>
      <c r="FQ1010" s="25"/>
      <c r="FR1010" s="25"/>
    </row>
    <row r="1011" spans="141:174">
      <c r="EK1011" s="25"/>
      <c r="FM1011" s="25"/>
      <c r="FN1011" s="25"/>
      <c r="FO1011" s="25"/>
      <c r="FP1011" s="25"/>
      <c r="FQ1011" s="25"/>
      <c r="FR1011" s="25"/>
    </row>
    <row r="1012" spans="141:174">
      <c r="EK1012" s="25"/>
      <c r="FM1012" s="25"/>
      <c r="FN1012" s="25"/>
      <c r="FO1012" s="25"/>
      <c r="FP1012" s="25"/>
      <c r="FQ1012" s="25"/>
      <c r="FR1012" s="25"/>
    </row>
    <row r="1013" spans="141:174">
      <c r="EK1013" s="25"/>
      <c r="FM1013" s="25"/>
      <c r="FN1013" s="25"/>
      <c r="FO1013" s="25"/>
      <c r="FP1013" s="25"/>
      <c r="FQ1013" s="25"/>
      <c r="FR1013" s="25"/>
    </row>
    <row r="1014" spans="141:174">
      <c r="EK1014" s="25"/>
      <c r="FM1014" s="25"/>
      <c r="FN1014" s="25"/>
      <c r="FO1014" s="25"/>
      <c r="FP1014" s="25"/>
      <c r="FQ1014" s="25"/>
      <c r="FR1014" s="25"/>
    </row>
    <row r="1015" spans="141:174">
      <c r="EK1015" s="25"/>
      <c r="FM1015" s="25"/>
      <c r="FN1015" s="25"/>
      <c r="FO1015" s="25"/>
      <c r="FP1015" s="25"/>
      <c r="FQ1015" s="25"/>
      <c r="FR1015" s="25"/>
    </row>
    <row r="1016" spans="141:174">
      <c r="EK1016" s="25"/>
      <c r="FM1016" s="25"/>
      <c r="FN1016" s="25"/>
      <c r="FO1016" s="25"/>
      <c r="FP1016" s="25"/>
      <c r="FQ1016" s="25"/>
      <c r="FR1016" s="25"/>
    </row>
    <row r="1017" spans="141:174">
      <c r="EK1017" s="25"/>
      <c r="FM1017" s="25"/>
      <c r="FN1017" s="25"/>
      <c r="FO1017" s="25"/>
      <c r="FP1017" s="25"/>
      <c r="FQ1017" s="25"/>
      <c r="FR1017" s="25"/>
    </row>
    <row r="1018" spans="141:174">
      <c r="EK1018" s="25"/>
      <c r="FM1018" s="25"/>
      <c r="FN1018" s="25"/>
      <c r="FO1018" s="25"/>
      <c r="FP1018" s="25"/>
      <c r="FQ1018" s="25"/>
      <c r="FR1018" s="25"/>
    </row>
    <row r="1019" spans="141:174">
      <c r="EK1019" s="25"/>
      <c r="FM1019" s="25"/>
      <c r="FN1019" s="25"/>
      <c r="FO1019" s="25"/>
      <c r="FP1019" s="25"/>
      <c r="FQ1019" s="25"/>
      <c r="FR1019" s="25"/>
    </row>
    <row r="1020" spans="141:174">
      <c r="EK1020" s="25"/>
      <c r="FM1020" s="25"/>
      <c r="FN1020" s="25"/>
      <c r="FO1020" s="25"/>
      <c r="FP1020" s="25"/>
      <c r="FQ1020" s="25"/>
      <c r="FR1020" s="25"/>
    </row>
    <row r="1021" spans="141:174">
      <c r="EK1021" s="25"/>
      <c r="FM1021" s="25"/>
      <c r="FN1021" s="25"/>
      <c r="FO1021" s="25"/>
      <c r="FP1021" s="25"/>
      <c r="FQ1021" s="25"/>
      <c r="FR1021" s="25"/>
    </row>
    <row r="1022" spans="141:174">
      <c r="EK1022" s="25"/>
      <c r="FM1022" s="25"/>
      <c r="FN1022" s="25"/>
      <c r="FO1022" s="25"/>
      <c r="FP1022" s="25"/>
      <c r="FQ1022" s="25"/>
      <c r="FR1022" s="25"/>
    </row>
    <row r="1023" spans="141:174">
      <c r="EK1023" s="25"/>
      <c r="FM1023" s="25"/>
      <c r="FN1023" s="25"/>
      <c r="FO1023" s="25"/>
      <c r="FP1023" s="25"/>
      <c r="FQ1023" s="25"/>
      <c r="FR1023" s="25"/>
    </row>
    <row r="1024" spans="141:174">
      <c r="EK1024" s="25"/>
      <c r="FM1024" s="25"/>
      <c r="FN1024" s="25"/>
      <c r="FO1024" s="25"/>
      <c r="FP1024" s="25"/>
      <c r="FQ1024" s="25"/>
      <c r="FR1024" s="25"/>
    </row>
    <row r="1025" spans="141:174">
      <c r="EK1025" s="25"/>
      <c r="FM1025" s="25"/>
      <c r="FN1025" s="25"/>
      <c r="FO1025" s="25"/>
      <c r="FP1025" s="25"/>
      <c r="FQ1025" s="25"/>
      <c r="FR1025" s="25"/>
    </row>
    <row r="1026" spans="141:174">
      <c r="EK1026" s="25"/>
      <c r="FM1026" s="25"/>
      <c r="FN1026" s="25"/>
      <c r="FO1026" s="25"/>
      <c r="FP1026" s="25"/>
      <c r="FQ1026" s="25"/>
      <c r="FR1026" s="25"/>
    </row>
    <row r="1027" spans="141:174">
      <c r="EK1027" s="25"/>
      <c r="FM1027" s="25"/>
      <c r="FN1027" s="25"/>
      <c r="FO1027" s="25"/>
      <c r="FP1027" s="25"/>
      <c r="FQ1027" s="25"/>
      <c r="FR1027" s="25"/>
    </row>
    <row r="1028" spans="141:174">
      <c r="EK1028" s="25"/>
      <c r="FM1028" s="25"/>
      <c r="FN1028" s="25"/>
      <c r="FO1028" s="25"/>
      <c r="FP1028" s="25"/>
      <c r="FQ1028" s="25"/>
      <c r="FR1028" s="25"/>
    </row>
    <row r="1029" spans="141:174">
      <c r="EK1029" s="25"/>
      <c r="FM1029" s="25"/>
      <c r="FN1029" s="25"/>
      <c r="FO1029" s="25"/>
      <c r="FP1029" s="25"/>
      <c r="FQ1029" s="25"/>
      <c r="FR1029" s="25"/>
    </row>
    <row r="1030" spans="141:174">
      <c r="EK1030" s="25"/>
      <c r="FM1030" s="25"/>
      <c r="FN1030" s="25"/>
      <c r="FO1030" s="25"/>
      <c r="FP1030" s="25"/>
      <c r="FQ1030" s="25"/>
      <c r="FR1030" s="25"/>
    </row>
    <row r="1031" spans="141:174">
      <c r="EK1031" s="25"/>
      <c r="FM1031" s="25"/>
      <c r="FN1031" s="25"/>
      <c r="FO1031" s="25"/>
      <c r="FP1031" s="25"/>
      <c r="FQ1031" s="25"/>
      <c r="FR1031" s="25"/>
    </row>
    <row r="1032" spans="141:174">
      <c r="EK1032" s="25"/>
      <c r="FM1032" s="25"/>
      <c r="FN1032" s="25"/>
      <c r="FO1032" s="25"/>
      <c r="FP1032" s="25"/>
      <c r="FQ1032" s="25"/>
      <c r="FR1032" s="25"/>
    </row>
    <row r="1033" spans="141:174">
      <c r="EK1033" s="25"/>
      <c r="FM1033" s="25"/>
      <c r="FN1033" s="25"/>
      <c r="FO1033" s="25"/>
      <c r="FP1033" s="25"/>
      <c r="FQ1033" s="25"/>
      <c r="FR1033" s="25"/>
    </row>
    <row r="1034" spans="141:174">
      <c r="EK1034" s="25"/>
      <c r="FM1034" s="25"/>
      <c r="FN1034" s="25"/>
      <c r="FO1034" s="25"/>
      <c r="FP1034" s="25"/>
      <c r="FQ1034" s="25"/>
      <c r="FR1034" s="25"/>
    </row>
    <row r="1035" spans="141:174">
      <c r="EK1035" s="25"/>
      <c r="FM1035" s="25"/>
      <c r="FN1035" s="25"/>
      <c r="FO1035" s="25"/>
      <c r="FP1035" s="25"/>
      <c r="FQ1035" s="25"/>
      <c r="FR1035" s="25"/>
    </row>
    <row r="1036" spans="141:174">
      <c r="EK1036" s="25"/>
      <c r="FM1036" s="25"/>
      <c r="FN1036" s="25"/>
      <c r="FO1036" s="25"/>
      <c r="FP1036" s="25"/>
      <c r="FQ1036" s="25"/>
      <c r="FR1036" s="25"/>
    </row>
    <row r="1037" spans="141:174">
      <c r="EK1037" s="25"/>
      <c r="FM1037" s="25"/>
      <c r="FN1037" s="25"/>
      <c r="FO1037" s="25"/>
      <c r="FP1037" s="25"/>
      <c r="FQ1037" s="25"/>
      <c r="FR1037" s="25"/>
    </row>
    <row r="1038" spans="141:174">
      <c r="EK1038" s="25"/>
      <c r="FM1038" s="25"/>
      <c r="FN1038" s="25"/>
      <c r="FO1038" s="25"/>
      <c r="FP1038" s="25"/>
      <c r="FQ1038" s="25"/>
      <c r="FR1038" s="25"/>
    </row>
    <row r="1039" spans="141:174">
      <c r="EK1039" s="25"/>
      <c r="FM1039" s="25"/>
      <c r="FN1039" s="25"/>
      <c r="FO1039" s="25"/>
      <c r="FP1039" s="25"/>
      <c r="FQ1039" s="25"/>
      <c r="FR1039" s="25"/>
    </row>
    <row r="1040" spans="141:174">
      <c r="EK1040" s="25"/>
      <c r="FM1040" s="25"/>
      <c r="FN1040" s="25"/>
      <c r="FO1040" s="25"/>
      <c r="FP1040" s="25"/>
      <c r="FQ1040" s="25"/>
      <c r="FR1040" s="25"/>
    </row>
    <row r="1041" spans="141:174">
      <c r="EK1041" s="25"/>
      <c r="FM1041" s="25"/>
      <c r="FN1041" s="25"/>
      <c r="FO1041" s="25"/>
      <c r="FP1041" s="25"/>
      <c r="FQ1041" s="25"/>
      <c r="FR1041" s="25"/>
    </row>
    <row r="1042" spans="141:174">
      <c r="EK1042" s="25"/>
      <c r="FM1042" s="25"/>
      <c r="FN1042" s="25"/>
      <c r="FO1042" s="25"/>
      <c r="FP1042" s="25"/>
      <c r="FQ1042" s="25"/>
      <c r="FR1042" s="25"/>
    </row>
    <row r="1043" spans="141:174">
      <c r="EK1043" s="25"/>
      <c r="FM1043" s="25"/>
      <c r="FN1043" s="25"/>
      <c r="FO1043" s="25"/>
      <c r="FP1043" s="25"/>
      <c r="FQ1043" s="25"/>
      <c r="FR1043" s="25"/>
    </row>
    <row r="1044" spans="141:174">
      <c r="EK1044" s="25"/>
      <c r="FM1044" s="25"/>
      <c r="FN1044" s="25"/>
      <c r="FO1044" s="25"/>
      <c r="FP1044" s="25"/>
      <c r="FQ1044" s="25"/>
      <c r="FR1044" s="25"/>
    </row>
    <row r="1045" spans="141:174">
      <c r="EK1045" s="25"/>
      <c r="FM1045" s="25"/>
      <c r="FN1045" s="25"/>
      <c r="FO1045" s="25"/>
      <c r="FP1045" s="25"/>
      <c r="FQ1045" s="25"/>
      <c r="FR1045" s="25"/>
    </row>
    <row r="1046" spans="141:174">
      <c r="EK1046" s="25"/>
      <c r="FM1046" s="25"/>
      <c r="FN1046" s="25"/>
      <c r="FO1046" s="25"/>
      <c r="FP1046" s="25"/>
      <c r="FQ1046" s="25"/>
      <c r="FR1046" s="25"/>
    </row>
    <row r="1047" spans="141:174">
      <c r="EK1047" s="25"/>
      <c r="FM1047" s="25"/>
      <c r="FN1047" s="25"/>
      <c r="FO1047" s="25"/>
      <c r="FP1047" s="25"/>
      <c r="FQ1047" s="25"/>
      <c r="FR1047" s="25"/>
    </row>
    <row r="1048" spans="141:174">
      <c r="EK1048" s="25"/>
      <c r="FM1048" s="25"/>
      <c r="FN1048" s="25"/>
      <c r="FO1048" s="25"/>
      <c r="FP1048" s="25"/>
      <c r="FQ1048" s="25"/>
      <c r="FR1048" s="25"/>
    </row>
    <row r="1049" spans="141:174">
      <c r="EK1049" s="25"/>
      <c r="FM1049" s="25"/>
      <c r="FN1049" s="25"/>
      <c r="FO1049" s="25"/>
      <c r="FP1049" s="25"/>
      <c r="FQ1049" s="25"/>
      <c r="FR1049" s="25"/>
    </row>
    <row r="1050" spans="141:174">
      <c r="EK1050" s="25"/>
      <c r="FM1050" s="25"/>
      <c r="FN1050" s="25"/>
      <c r="FO1050" s="25"/>
      <c r="FP1050" s="25"/>
      <c r="FQ1050" s="25"/>
      <c r="FR1050" s="25"/>
    </row>
    <row r="1051" spans="141:174">
      <c r="EK1051" s="25"/>
      <c r="FM1051" s="25"/>
      <c r="FN1051" s="25"/>
      <c r="FO1051" s="25"/>
      <c r="FP1051" s="25"/>
      <c r="FQ1051" s="25"/>
      <c r="FR1051" s="25"/>
    </row>
    <row r="1052" spans="141:174">
      <c r="EK1052" s="25"/>
      <c r="FM1052" s="25"/>
      <c r="FN1052" s="25"/>
      <c r="FO1052" s="25"/>
      <c r="FP1052" s="25"/>
      <c r="FQ1052" s="25"/>
      <c r="FR1052" s="25"/>
    </row>
    <row r="1053" spans="141:174">
      <c r="EK1053" s="25"/>
      <c r="FM1053" s="25"/>
      <c r="FN1053" s="25"/>
      <c r="FO1053" s="25"/>
      <c r="FP1053" s="25"/>
      <c r="FQ1053" s="25"/>
      <c r="FR1053" s="25"/>
    </row>
    <row r="1054" spans="141:174">
      <c r="EK1054" s="25"/>
      <c r="FM1054" s="25"/>
      <c r="FN1054" s="25"/>
      <c r="FO1054" s="25"/>
      <c r="FP1054" s="25"/>
      <c r="FQ1054" s="25"/>
      <c r="FR1054" s="25"/>
    </row>
    <row r="1055" spans="141:174">
      <c r="EK1055" s="25"/>
      <c r="FM1055" s="25"/>
      <c r="FN1055" s="25"/>
      <c r="FO1055" s="25"/>
      <c r="FP1055" s="25"/>
      <c r="FQ1055" s="25"/>
      <c r="FR1055" s="25"/>
    </row>
    <row r="1056" spans="141:174">
      <c r="EK1056" s="25"/>
      <c r="FM1056" s="25"/>
      <c r="FN1056" s="25"/>
      <c r="FO1056" s="25"/>
      <c r="FP1056" s="25"/>
      <c r="FQ1056" s="25"/>
      <c r="FR1056" s="25"/>
    </row>
    <row r="1057" spans="141:174">
      <c r="EK1057" s="25"/>
      <c r="FM1057" s="25"/>
      <c r="FN1057" s="25"/>
      <c r="FO1057" s="25"/>
      <c r="FP1057" s="25"/>
      <c r="FQ1057" s="25"/>
      <c r="FR1057" s="25"/>
    </row>
    <row r="1058" spans="141:174">
      <c r="EK1058" s="25"/>
      <c r="FM1058" s="25"/>
      <c r="FN1058" s="25"/>
      <c r="FO1058" s="25"/>
      <c r="FP1058" s="25"/>
      <c r="FQ1058" s="25"/>
      <c r="FR1058" s="25"/>
    </row>
    <row r="1059" spans="141:174">
      <c r="EK1059" s="25"/>
      <c r="FM1059" s="25"/>
      <c r="FN1059" s="25"/>
      <c r="FO1059" s="25"/>
      <c r="FP1059" s="25"/>
      <c r="FQ1059" s="25"/>
      <c r="FR1059" s="25"/>
    </row>
    <row r="1060" spans="141:174">
      <c r="EK1060" s="25"/>
      <c r="FM1060" s="25"/>
      <c r="FN1060" s="25"/>
      <c r="FO1060" s="25"/>
      <c r="FP1060" s="25"/>
      <c r="FQ1060" s="25"/>
      <c r="FR1060" s="25"/>
    </row>
    <row r="1061" spans="141:174">
      <c r="EK1061" s="25"/>
      <c r="FM1061" s="25"/>
      <c r="FN1061" s="25"/>
      <c r="FO1061" s="25"/>
      <c r="FP1061" s="25"/>
      <c r="FQ1061" s="25"/>
      <c r="FR1061" s="25"/>
    </row>
    <row r="1062" spans="141:174">
      <c r="EK1062" s="25"/>
      <c r="FM1062" s="25"/>
      <c r="FN1062" s="25"/>
      <c r="FO1062" s="25"/>
      <c r="FP1062" s="25"/>
      <c r="FQ1062" s="25"/>
      <c r="FR1062" s="25"/>
    </row>
    <row r="1063" spans="141:174">
      <c r="EK1063" s="25"/>
      <c r="FM1063" s="25"/>
      <c r="FN1063" s="25"/>
      <c r="FO1063" s="25"/>
      <c r="FP1063" s="25"/>
      <c r="FQ1063" s="25"/>
      <c r="FR1063" s="25"/>
    </row>
    <row r="1064" spans="141:174">
      <c r="EK1064" s="25"/>
      <c r="FM1064" s="25"/>
      <c r="FN1064" s="25"/>
      <c r="FO1064" s="25"/>
      <c r="FP1064" s="25"/>
      <c r="FQ1064" s="25"/>
      <c r="FR1064" s="25"/>
    </row>
    <row r="1065" spans="141:174">
      <c r="EK1065" s="25"/>
      <c r="FM1065" s="25"/>
      <c r="FN1065" s="25"/>
      <c r="FO1065" s="25"/>
      <c r="FP1065" s="25"/>
      <c r="FQ1065" s="25"/>
      <c r="FR1065" s="25"/>
    </row>
    <row r="1066" spans="141:174">
      <c r="EK1066" s="25"/>
      <c r="FM1066" s="25"/>
      <c r="FN1066" s="25"/>
      <c r="FO1066" s="25"/>
      <c r="FP1066" s="25"/>
      <c r="FQ1066" s="25"/>
      <c r="FR1066" s="25"/>
    </row>
    <row r="1067" spans="141:174">
      <c r="EK1067" s="25"/>
      <c r="FM1067" s="25"/>
      <c r="FN1067" s="25"/>
      <c r="FO1067" s="25"/>
      <c r="FP1067" s="25"/>
      <c r="FQ1067" s="25"/>
      <c r="FR1067" s="25"/>
    </row>
    <row r="1068" spans="141:174">
      <c r="EK1068" s="25"/>
      <c r="FM1068" s="25"/>
      <c r="FN1068" s="25"/>
      <c r="FO1068" s="25"/>
      <c r="FP1068" s="25"/>
      <c r="FQ1068" s="25"/>
      <c r="FR1068" s="25"/>
    </row>
    <row r="1069" spans="141:174">
      <c r="EK1069" s="25"/>
      <c r="FM1069" s="25"/>
      <c r="FN1069" s="25"/>
      <c r="FO1069" s="25"/>
      <c r="FP1069" s="25"/>
      <c r="FQ1069" s="25"/>
      <c r="FR1069" s="25"/>
    </row>
    <row r="1070" spans="141:174">
      <c r="EK1070" s="25"/>
      <c r="FM1070" s="25"/>
      <c r="FN1070" s="25"/>
      <c r="FO1070" s="25"/>
      <c r="FP1070" s="25"/>
      <c r="FQ1070" s="25"/>
      <c r="FR1070" s="25"/>
    </row>
    <row r="1071" spans="141:174">
      <c r="EK1071" s="25"/>
      <c r="FM1071" s="25"/>
      <c r="FN1071" s="25"/>
      <c r="FO1071" s="25"/>
      <c r="FP1071" s="25"/>
      <c r="FQ1071" s="25"/>
      <c r="FR1071" s="25"/>
    </row>
    <row r="1072" spans="141:174">
      <c r="EK1072" s="25"/>
      <c r="FM1072" s="25"/>
      <c r="FN1072" s="25"/>
      <c r="FO1072" s="25"/>
      <c r="FP1072" s="25"/>
      <c r="FQ1072" s="25"/>
      <c r="FR1072" s="25"/>
    </row>
    <row r="1073" spans="141:174">
      <c r="EK1073" s="25"/>
      <c r="FM1073" s="25"/>
      <c r="FN1073" s="25"/>
      <c r="FO1073" s="25"/>
      <c r="FP1073" s="25"/>
      <c r="FQ1073" s="25"/>
      <c r="FR1073" s="25"/>
    </row>
    <row r="1074" spans="141:174">
      <c r="EK1074" s="25"/>
      <c r="FM1074" s="25"/>
      <c r="FN1074" s="25"/>
      <c r="FO1074" s="25"/>
      <c r="FP1074" s="25"/>
      <c r="FQ1074" s="25"/>
      <c r="FR1074" s="25"/>
    </row>
    <row r="1075" spans="141:174">
      <c r="EK1075" s="25"/>
      <c r="FM1075" s="25"/>
      <c r="FN1075" s="25"/>
      <c r="FO1075" s="25"/>
      <c r="FP1075" s="25"/>
      <c r="FQ1075" s="25"/>
      <c r="FR1075" s="25"/>
    </row>
    <row r="1076" spans="141:174">
      <c r="EK1076" s="25"/>
      <c r="FM1076" s="25"/>
      <c r="FN1076" s="25"/>
      <c r="FO1076" s="25"/>
      <c r="FP1076" s="25"/>
      <c r="FQ1076" s="25"/>
      <c r="FR1076" s="25"/>
    </row>
    <row r="1077" spans="141:174">
      <c r="EK1077" s="25"/>
      <c r="FM1077" s="25"/>
      <c r="FN1077" s="25"/>
      <c r="FO1077" s="25"/>
      <c r="FP1077" s="25"/>
      <c r="FQ1077" s="25"/>
      <c r="FR1077" s="25"/>
    </row>
    <row r="1078" spans="141:174">
      <c r="EK1078" s="25"/>
      <c r="FM1078" s="25"/>
      <c r="FN1078" s="25"/>
      <c r="FO1078" s="25"/>
      <c r="FP1078" s="25"/>
      <c r="FQ1078" s="25"/>
      <c r="FR1078" s="25"/>
    </row>
    <row r="1079" spans="141:174">
      <c r="EK1079" s="25"/>
      <c r="FM1079" s="25"/>
      <c r="FN1079" s="25"/>
      <c r="FO1079" s="25"/>
      <c r="FP1079" s="25"/>
      <c r="FQ1079" s="25"/>
      <c r="FR1079" s="25"/>
    </row>
    <row r="1080" spans="141:174">
      <c r="EK1080" s="25"/>
      <c r="FM1080" s="25"/>
      <c r="FN1080" s="25"/>
      <c r="FO1080" s="25"/>
      <c r="FP1080" s="25"/>
      <c r="FQ1080" s="25"/>
      <c r="FR1080" s="25"/>
    </row>
    <row r="1081" spans="141:174">
      <c r="EK1081" s="25"/>
      <c r="FM1081" s="25"/>
      <c r="FN1081" s="25"/>
      <c r="FO1081" s="25"/>
      <c r="FP1081" s="25"/>
      <c r="FQ1081" s="25"/>
      <c r="FR1081" s="25"/>
    </row>
    <row r="1082" spans="141:174">
      <c r="EK1082" s="25"/>
      <c r="FM1082" s="25"/>
      <c r="FN1082" s="25"/>
      <c r="FO1082" s="25"/>
      <c r="FP1082" s="25"/>
      <c r="FQ1082" s="25"/>
      <c r="FR1082" s="25"/>
    </row>
    <row r="1083" spans="141:174">
      <c r="EK1083" s="25"/>
      <c r="FM1083" s="25"/>
      <c r="FN1083" s="25"/>
      <c r="FO1083" s="25"/>
      <c r="FP1083" s="25"/>
      <c r="FQ1083" s="25"/>
      <c r="FR1083" s="25"/>
    </row>
    <row r="1084" spans="141:174">
      <c r="EK1084" s="25"/>
      <c r="FM1084" s="25"/>
      <c r="FN1084" s="25"/>
      <c r="FO1084" s="25"/>
      <c r="FP1084" s="25"/>
      <c r="FQ1084" s="25"/>
      <c r="FR1084" s="25"/>
    </row>
    <row r="1085" spans="141:174">
      <c r="EK1085" s="25"/>
      <c r="FM1085" s="25"/>
      <c r="FN1085" s="25"/>
      <c r="FO1085" s="25"/>
      <c r="FP1085" s="25"/>
      <c r="FQ1085" s="25"/>
      <c r="FR1085" s="25"/>
    </row>
    <row r="1086" spans="141:174">
      <c r="EK1086" s="25"/>
      <c r="FM1086" s="25"/>
      <c r="FN1086" s="25"/>
      <c r="FO1086" s="25"/>
      <c r="FP1086" s="25"/>
      <c r="FQ1086" s="25"/>
      <c r="FR1086" s="25"/>
    </row>
    <row r="1087" spans="141:174">
      <c r="EK1087" s="25"/>
      <c r="FM1087" s="25"/>
      <c r="FN1087" s="25"/>
      <c r="FO1087" s="25"/>
      <c r="FP1087" s="25"/>
      <c r="FQ1087" s="25"/>
      <c r="FR1087" s="25"/>
    </row>
    <row r="1088" spans="141:174">
      <c r="EK1088" s="25"/>
      <c r="FM1088" s="25"/>
      <c r="FN1088" s="25"/>
      <c r="FO1088" s="25"/>
      <c r="FP1088" s="25"/>
      <c r="FQ1088" s="25"/>
      <c r="FR1088" s="25"/>
    </row>
    <row r="1089" spans="141:174">
      <c r="EK1089" s="25"/>
      <c r="FM1089" s="25"/>
      <c r="FN1089" s="25"/>
      <c r="FO1089" s="25"/>
      <c r="FP1089" s="25"/>
      <c r="FQ1089" s="25"/>
      <c r="FR1089" s="25"/>
    </row>
    <row r="1090" spans="141:174">
      <c r="EK1090" s="25"/>
      <c r="FM1090" s="25"/>
      <c r="FN1090" s="25"/>
      <c r="FO1090" s="25"/>
      <c r="FP1090" s="25"/>
      <c r="FQ1090" s="25"/>
      <c r="FR1090" s="25"/>
    </row>
    <row r="1091" spans="141:174">
      <c r="EK1091" s="25"/>
      <c r="FM1091" s="25"/>
      <c r="FN1091" s="25"/>
      <c r="FO1091" s="25"/>
      <c r="FP1091" s="25"/>
      <c r="FQ1091" s="25"/>
      <c r="FR1091" s="25"/>
    </row>
    <row r="1092" spans="141:174">
      <c r="EK1092" s="25"/>
      <c r="FM1092" s="25"/>
      <c r="FN1092" s="25"/>
      <c r="FO1092" s="25"/>
      <c r="FP1092" s="25"/>
      <c r="FQ1092" s="25"/>
      <c r="FR1092" s="25"/>
    </row>
    <row r="1093" spans="141:174">
      <c r="EK1093" s="25"/>
      <c r="FM1093" s="25"/>
      <c r="FN1093" s="25"/>
      <c r="FO1093" s="25"/>
      <c r="FP1093" s="25"/>
      <c r="FQ1093" s="25"/>
      <c r="FR1093" s="25"/>
    </row>
    <row r="1094" spans="141:174">
      <c r="EK1094" s="25"/>
      <c r="FM1094" s="25"/>
      <c r="FN1094" s="25"/>
      <c r="FO1094" s="25"/>
      <c r="FP1094" s="25"/>
      <c r="FQ1094" s="25"/>
      <c r="FR1094" s="25"/>
    </row>
    <row r="1095" spans="141:174">
      <c r="EK1095" s="25"/>
      <c r="FM1095" s="25"/>
      <c r="FN1095" s="25"/>
      <c r="FO1095" s="25"/>
      <c r="FP1095" s="25"/>
      <c r="FQ1095" s="25"/>
      <c r="FR1095" s="25"/>
    </row>
    <row r="1096" spans="141:174">
      <c r="EK1096" s="25"/>
      <c r="FM1096" s="25"/>
      <c r="FN1096" s="25"/>
      <c r="FO1096" s="25"/>
      <c r="FP1096" s="25"/>
      <c r="FQ1096" s="25"/>
      <c r="FR1096" s="25"/>
    </row>
    <row r="1097" spans="141:174">
      <c r="EK1097" s="25"/>
      <c r="FM1097" s="25"/>
      <c r="FN1097" s="25"/>
      <c r="FO1097" s="25"/>
      <c r="FP1097" s="25"/>
      <c r="FQ1097" s="25"/>
      <c r="FR1097" s="25"/>
    </row>
    <row r="1098" spans="141:174">
      <c r="EK1098" s="25"/>
      <c r="FM1098" s="25"/>
      <c r="FN1098" s="25"/>
      <c r="FO1098" s="25"/>
      <c r="FP1098" s="25"/>
      <c r="FQ1098" s="25"/>
      <c r="FR1098" s="25"/>
    </row>
    <row r="1099" spans="141:174">
      <c r="EK1099" s="25"/>
      <c r="FM1099" s="25"/>
      <c r="FN1099" s="25"/>
      <c r="FO1099" s="25"/>
      <c r="FP1099" s="25"/>
      <c r="FQ1099" s="25"/>
      <c r="FR1099" s="25"/>
    </row>
    <row r="1100" spans="141:174">
      <c r="EK1100" s="25"/>
      <c r="FM1100" s="25"/>
      <c r="FN1100" s="25"/>
      <c r="FO1100" s="25"/>
      <c r="FP1100" s="25"/>
      <c r="FQ1100" s="25"/>
      <c r="FR1100" s="25"/>
    </row>
    <row r="1101" spans="141:174">
      <c r="EK1101" s="25"/>
      <c r="FM1101" s="25"/>
      <c r="FN1101" s="25"/>
      <c r="FO1101" s="25"/>
      <c r="FP1101" s="25"/>
      <c r="FQ1101" s="25"/>
      <c r="FR1101" s="25"/>
    </row>
    <row r="1102" spans="141:174">
      <c r="EK1102" s="25"/>
      <c r="FM1102" s="25"/>
      <c r="FN1102" s="25"/>
      <c r="FO1102" s="25"/>
      <c r="FP1102" s="25"/>
      <c r="FQ1102" s="25"/>
      <c r="FR1102" s="25"/>
    </row>
    <row r="1103" spans="141:174">
      <c r="EK1103" s="25"/>
      <c r="FM1103" s="25"/>
      <c r="FN1103" s="25"/>
      <c r="FO1103" s="25"/>
      <c r="FP1103" s="25"/>
      <c r="FQ1103" s="25"/>
      <c r="FR1103" s="25"/>
    </row>
    <row r="1104" spans="141:174">
      <c r="EK1104" s="25"/>
      <c r="FM1104" s="25"/>
      <c r="FN1104" s="25"/>
      <c r="FO1104" s="25"/>
      <c r="FP1104" s="25"/>
      <c r="FQ1104" s="25"/>
      <c r="FR1104" s="25"/>
    </row>
    <row r="1105" spans="141:174">
      <c r="EK1105" s="25"/>
      <c r="FM1105" s="25"/>
      <c r="FN1105" s="25"/>
      <c r="FO1105" s="25"/>
      <c r="FP1105" s="25"/>
      <c r="FQ1105" s="25"/>
      <c r="FR1105" s="25"/>
    </row>
    <row r="1106" spans="141:174">
      <c r="EK1106" s="25"/>
      <c r="FM1106" s="25"/>
      <c r="FN1106" s="25"/>
      <c r="FO1106" s="25"/>
      <c r="FP1106" s="25"/>
      <c r="FQ1106" s="25"/>
      <c r="FR1106" s="25"/>
    </row>
    <row r="1107" spans="141:174">
      <c r="EK1107" s="25"/>
      <c r="FM1107" s="25"/>
      <c r="FN1107" s="25"/>
      <c r="FO1107" s="25"/>
      <c r="FP1107" s="25"/>
      <c r="FQ1107" s="25"/>
      <c r="FR1107" s="25"/>
    </row>
    <row r="1108" spans="141:174">
      <c r="EK1108" s="25"/>
      <c r="FM1108" s="25"/>
      <c r="FN1108" s="25"/>
      <c r="FO1108" s="25"/>
      <c r="FP1108" s="25"/>
      <c r="FQ1108" s="25"/>
      <c r="FR1108" s="25"/>
    </row>
    <row r="1109" spans="141:174">
      <c r="EK1109" s="25"/>
      <c r="FM1109" s="25"/>
      <c r="FN1109" s="25"/>
      <c r="FO1109" s="25"/>
      <c r="FP1109" s="25"/>
      <c r="FQ1109" s="25"/>
      <c r="FR1109" s="25"/>
    </row>
    <row r="1110" spans="141:174">
      <c r="EK1110" s="25"/>
      <c r="FM1110" s="25"/>
      <c r="FN1110" s="25"/>
      <c r="FO1110" s="25"/>
      <c r="FP1110" s="25"/>
      <c r="FQ1110" s="25"/>
      <c r="FR1110" s="25"/>
    </row>
    <row r="1111" spans="141:174">
      <c r="EK1111" s="25"/>
      <c r="FM1111" s="25"/>
      <c r="FN1111" s="25"/>
      <c r="FO1111" s="25"/>
      <c r="FP1111" s="25"/>
      <c r="FQ1111" s="25"/>
      <c r="FR1111" s="25"/>
    </row>
    <row r="1112" spans="141:174">
      <c r="EK1112" s="25"/>
      <c r="FM1112" s="25"/>
      <c r="FN1112" s="25"/>
      <c r="FO1112" s="25"/>
      <c r="FP1112" s="25"/>
      <c r="FQ1112" s="25"/>
      <c r="FR1112" s="25"/>
    </row>
    <row r="1113" spans="141:174">
      <c r="EK1113" s="25"/>
      <c r="FM1113" s="25"/>
      <c r="FN1113" s="25"/>
      <c r="FO1113" s="25"/>
      <c r="FP1113" s="25"/>
      <c r="FQ1113" s="25"/>
      <c r="FR1113" s="25"/>
    </row>
    <row r="1114" spans="141:174">
      <c r="EK1114" s="25"/>
      <c r="FM1114" s="25"/>
      <c r="FN1114" s="25"/>
      <c r="FO1114" s="25"/>
      <c r="FP1114" s="25"/>
      <c r="FQ1114" s="25"/>
      <c r="FR1114" s="25"/>
    </row>
    <row r="1115" spans="141:174">
      <c r="EK1115" s="25"/>
      <c r="FM1115" s="25"/>
      <c r="FN1115" s="25"/>
      <c r="FO1115" s="25"/>
      <c r="FP1115" s="25"/>
      <c r="FQ1115" s="25"/>
      <c r="FR1115" s="25"/>
    </row>
    <row r="1116" spans="141:174">
      <c r="EK1116" s="25"/>
      <c r="FM1116" s="25"/>
      <c r="FN1116" s="25"/>
      <c r="FO1116" s="25"/>
      <c r="FP1116" s="25"/>
      <c r="FQ1116" s="25"/>
      <c r="FR1116" s="25"/>
    </row>
    <row r="1117" spans="141:174">
      <c r="EK1117" s="25"/>
      <c r="FM1117" s="25"/>
      <c r="FN1117" s="25"/>
      <c r="FO1117" s="25"/>
      <c r="FP1117" s="25"/>
      <c r="FQ1117" s="25"/>
      <c r="FR1117" s="25"/>
    </row>
    <row r="1118" spans="141:174">
      <c r="EK1118" s="25"/>
      <c r="FM1118" s="25"/>
      <c r="FN1118" s="25"/>
      <c r="FO1118" s="25"/>
      <c r="FP1118" s="25"/>
      <c r="FQ1118" s="25"/>
      <c r="FR1118" s="25"/>
    </row>
    <row r="1119" spans="141:174">
      <c r="EK1119" s="25"/>
      <c r="FM1119" s="25"/>
      <c r="FN1119" s="25"/>
      <c r="FO1119" s="25"/>
      <c r="FP1119" s="25"/>
      <c r="FQ1119" s="25"/>
      <c r="FR1119" s="25"/>
    </row>
    <row r="1120" spans="141:174">
      <c r="EK1120" s="25"/>
      <c r="FM1120" s="25"/>
      <c r="FN1120" s="25"/>
      <c r="FO1120" s="25"/>
      <c r="FP1120" s="25"/>
      <c r="FQ1120" s="25"/>
      <c r="FR1120" s="25"/>
    </row>
    <row r="1121" spans="141:174">
      <c r="EK1121" s="25"/>
      <c r="FM1121" s="25"/>
      <c r="FN1121" s="25"/>
      <c r="FO1121" s="25"/>
      <c r="FP1121" s="25"/>
      <c r="FQ1121" s="25"/>
      <c r="FR1121" s="25"/>
    </row>
    <row r="1122" spans="141:174">
      <c r="EK1122" s="25"/>
      <c r="FM1122" s="25"/>
      <c r="FN1122" s="25"/>
      <c r="FO1122" s="25"/>
      <c r="FP1122" s="25"/>
      <c r="FQ1122" s="25"/>
      <c r="FR1122" s="25"/>
    </row>
    <row r="1123" spans="141:174">
      <c r="EK1123" s="25"/>
      <c r="FM1123" s="25"/>
      <c r="FN1123" s="25"/>
      <c r="FO1123" s="25"/>
      <c r="FP1123" s="25"/>
      <c r="FQ1123" s="25"/>
      <c r="FR1123" s="25"/>
    </row>
    <row r="1124" spans="141:174">
      <c r="EK1124" s="25"/>
      <c r="FM1124" s="25"/>
      <c r="FN1124" s="25"/>
      <c r="FO1124" s="25"/>
      <c r="FP1124" s="25"/>
      <c r="FQ1124" s="25"/>
      <c r="FR1124" s="25"/>
    </row>
    <row r="1125" spans="141:174">
      <c r="EK1125" s="25"/>
      <c r="FM1125" s="25"/>
      <c r="FN1125" s="25"/>
      <c r="FO1125" s="25"/>
      <c r="FP1125" s="25"/>
      <c r="FQ1125" s="25"/>
      <c r="FR1125" s="25"/>
    </row>
    <row r="1126" spans="141:174">
      <c r="EK1126" s="25"/>
      <c r="FM1126" s="25"/>
      <c r="FN1126" s="25"/>
      <c r="FO1126" s="25"/>
      <c r="FP1126" s="25"/>
      <c r="FQ1126" s="25"/>
      <c r="FR1126" s="25"/>
    </row>
    <row r="1127" spans="141:174">
      <c r="EK1127" s="25"/>
      <c r="FM1127" s="25"/>
      <c r="FN1127" s="25"/>
      <c r="FO1127" s="25"/>
      <c r="FP1127" s="25"/>
      <c r="FQ1127" s="25"/>
      <c r="FR1127" s="25"/>
    </row>
    <row r="1128" spans="141:174">
      <c r="EK1128" s="25"/>
      <c r="FM1128" s="25"/>
      <c r="FN1128" s="25"/>
      <c r="FO1128" s="25"/>
      <c r="FP1128" s="25"/>
      <c r="FQ1128" s="25"/>
      <c r="FR1128" s="25"/>
    </row>
    <row r="1129" spans="141:174">
      <c r="EK1129" s="25"/>
      <c r="FM1129" s="25"/>
      <c r="FN1129" s="25"/>
      <c r="FO1129" s="25"/>
      <c r="FP1129" s="25"/>
      <c r="FQ1129" s="25"/>
      <c r="FR1129" s="25"/>
    </row>
    <row r="1130" spans="141:174">
      <c r="EK1130" s="25"/>
      <c r="FM1130" s="25"/>
      <c r="FN1130" s="25"/>
      <c r="FO1130" s="25"/>
      <c r="FP1130" s="25"/>
      <c r="FQ1130" s="25"/>
      <c r="FR1130" s="25"/>
    </row>
    <row r="1131" spans="141:174">
      <c r="EK1131" s="25"/>
      <c r="FM1131" s="25"/>
      <c r="FN1131" s="25"/>
      <c r="FO1131" s="25"/>
      <c r="FP1131" s="25"/>
      <c r="FQ1131" s="25"/>
      <c r="FR1131" s="25"/>
    </row>
    <row r="1132" spans="141:174">
      <c r="EK1132" s="25"/>
      <c r="FM1132" s="25"/>
      <c r="FN1132" s="25"/>
      <c r="FO1132" s="25"/>
      <c r="FP1132" s="25"/>
      <c r="FQ1132" s="25"/>
      <c r="FR1132" s="25"/>
    </row>
    <row r="1133" spans="141:174">
      <c r="EK1133" s="25"/>
      <c r="FM1133" s="25"/>
      <c r="FN1133" s="25"/>
      <c r="FO1133" s="25"/>
      <c r="FP1133" s="25"/>
      <c r="FQ1133" s="25"/>
      <c r="FR1133" s="25"/>
    </row>
    <row r="1134" spans="141:174">
      <c r="EK1134" s="25"/>
      <c r="FM1134" s="25"/>
      <c r="FN1134" s="25"/>
      <c r="FO1134" s="25"/>
      <c r="FP1134" s="25"/>
      <c r="FQ1134" s="25"/>
      <c r="FR1134" s="25"/>
    </row>
    <row r="1135" spans="141:174">
      <c r="EK1135" s="25"/>
      <c r="FM1135" s="25"/>
      <c r="FN1135" s="25"/>
      <c r="FO1135" s="25"/>
      <c r="FP1135" s="25"/>
      <c r="FQ1135" s="25"/>
      <c r="FR1135" s="25"/>
    </row>
    <row r="1136" spans="141:174">
      <c r="EK1136" s="25"/>
      <c r="FM1136" s="25"/>
      <c r="FN1136" s="25"/>
      <c r="FO1136" s="25"/>
      <c r="FP1136" s="25"/>
      <c r="FQ1136" s="25"/>
      <c r="FR1136" s="25"/>
    </row>
    <row r="1137" spans="141:174">
      <c r="EK1137" s="25"/>
      <c r="FM1137" s="25"/>
      <c r="FN1137" s="25"/>
      <c r="FO1137" s="25"/>
      <c r="FP1137" s="25"/>
      <c r="FQ1137" s="25"/>
      <c r="FR1137" s="25"/>
    </row>
    <row r="1138" spans="141:174">
      <c r="EK1138" s="25"/>
      <c r="FM1138" s="25"/>
      <c r="FN1138" s="25"/>
      <c r="FO1138" s="25"/>
      <c r="FP1138" s="25"/>
      <c r="FQ1138" s="25"/>
      <c r="FR1138" s="25"/>
    </row>
    <row r="1139" spans="141:174">
      <c r="EK1139" s="25"/>
      <c r="FM1139" s="25"/>
      <c r="FN1139" s="25"/>
      <c r="FO1139" s="25"/>
      <c r="FP1139" s="25"/>
      <c r="FQ1139" s="25"/>
      <c r="FR1139" s="25"/>
    </row>
    <row r="1140" spans="141:174">
      <c r="EK1140" s="25"/>
      <c r="FM1140" s="25"/>
      <c r="FN1140" s="25"/>
      <c r="FO1140" s="25"/>
      <c r="FP1140" s="25"/>
      <c r="FQ1140" s="25"/>
      <c r="FR1140" s="25"/>
    </row>
    <row r="1141" spans="141:174">
      <c r="EK1141" s="25"/>
      <c r="FM1141" s="25"/>
      <c r="FN1141" s="25"/>
      <c r="FO1141" s="25"/>
      <c r="FP1141" s="25"/>
      <c r="FQ1141" s="25"/>
      <c r="FR1141" s="25"/>
    </row>
    <row r="1142" spans="141:174">
      <c r="EK1142" s="25"/>
      <c r="FM1142" s="25"/>
      <c r="FN1142" s="25"/>
      <c r="FO1142" s="25"/>
      <c r="FP1142" s="25"/>
      <c r="FQ1142" s="25"/>
      <c r="FR1142" s="25"/>
    </row>
    <row r="1143" spans="141:174">
      <c r="EK1143" s="25"/>
      <c r="FM1143" s="25"/>
      <c r="FN1143" s="25"/>
      <c r="FO1143" s="25"/>
      <c r="FP1143" s="25"/>
      <c r="FQ1143" s="25"/>
      <c r="FR1143" s="25"/>
    </row>
    <row r="1144" spans="141:174">
      <c r="EK1144" s="25"/>
      <c r="FM1144" s="25"/>
      <c r="FN1144" s="25"/>
      <c r="FO1144" s="25"/>
      <c r="FP1144" s="25"/>
      <c r="FQ1144" s="25"/>
      <c r="FR1144" s="25"/>
    </row>
    <row r="1145" spans="141:174">
      <c r="EK1145" s="25"/>
      <c r="FM1145" s="25"/>
      <c r="FN1145" s="25"/>
      <c r="FO1145" s="25"/>
      <c r="FP1145" s="25"/>
      <c r="FQ1145" s="25"/>
      <c r="FR1145" s="25"/>
    </row>
    <row r="1146" spans="141:174">
      <c r="EK1146" s="25"/>
      <c r="FM1146" s="25"/>
      <c r="FN1146" s="25"/>
      <c r="FO1146" s="25"/>
      <c r="FP1146" s="25"/>
      <c r="FQ1146" s="25"/>
      <c r="FR1146" s="25"/>
    </row>
    <row r="1147" spans="141:174">
      <c r="EK1147" s="25"/>
      <c r="FM1147" s="25"/>
      <c r="FN1147" s="25"/>
      <c r="FO1147" s="25"/>
      <c r="FP1147" s="25"/>
      <c r="FQ1147" s="25"/>
      <c r="FR1147" s="25"/>
    </row>
    <row r="1148" spans="141:174">
      <c r="EK1148" s="25"/>
      <c r="FM1148" s="25"/>
      <c r="FN1148" s="25"/>
      <c r="FO1148" s="25"/>
      <c r="FP1148" s="25"/>
      <c r="FQ1148" s="25"/>
      <c r="FR1148" s="25"/>
    </row>
    <row r="1149" spans="141:174">
      <c r="EK1149" s="25"/>
      <c r="FM1149" s="25"/>
      <c r="FN1149" s="25"/>
      <c r="FO1149" s="25"/>
      <c r="FP1149" s="25"/>
      <c r="FQ1149" s="25"/>
      <c r="FR1149" s="25"/>
    </row>
    <row r="1150" spans="141:174">
      <c r="EK1150" s="25"/>
      <c r="FM1150" s="25"/>
      <c r="FN1150" s="25"/>
      <c r="FO1150" s="25"/>
      <c r="FP1150" s="25"/>
      <c r="FQ1150" s="25"/>
      <c r="FR1150" s="25"/>
    </row>
    <row r="1151" spans="141:174">
      <c r="EK1151" s="25"/>
      <c r="FM1151" s="25"/>
      <c r="FN1151" s="25"/>
      <c r="FO1151" s="25"/>
      <c r="FP1151" s="25"/>
      <c r="FQ1151" s="25"/>
      <c r="FR1151" s="25"/>
    </row>
    <row r="1152" spans="141:174">
      <c r="EK1152" s="25"/>
      <c r="FM1152" s="25"/>
      <c r="FN1152" s="25"/>
      <c r="FO1152" s="25"/>
      <c r="FP1152" s="25"/>
      <c r="FQ1152" s="25"/>
      <c r="FR1152" s="25"/>
    </row>
    <row r="1153" spans="141:174">
      <c r="EK1153" s="25"/>
      <c r="FM1153" s="25"/>
      <c r="FN1153" s="25"/>
      <c r="FO1153" s="25"/>
      <c r="FP1153" s="25"/>
      <c r="FQ1153" s="25"/>
      <c r="FR1153" s="25"/>
    </row>
    <row r="1154" spans="141:174">
      <c r="EK1154" s="25"/>
      <c r="FM1154" s="25"/>
      <c r="FN1154" s="25"/>
      <c r="FO1154" s="25"/>
      <c r="FP1154" s="25"/>
      <c r="FQ1154" s="25"/>
      <c r="FR1154" s="25"/>
    </row>
    <row r="1155" spans="141:174">
      <c r="EK1155" s="25"/>
      <c r="FM1155" s="25"/>
      <c r="FN1155" s="25"/>
      <c r="FO1155" s="25"/>
      <c r="FP1155" s="25"/>
      <c r="FQ1155" s="25"/>
      <c r="FR1155" s="25"/>
    </row>
    <row r="1156" spans="141:174">
      <c r="EK1156" s="25"/>
      <c r="FM1156" s="25"/>
      <c r="FN1156" s="25"/>
      <c r="FO1156" s="25"/>
      <c r="FP1156" s="25"/>
      <c r="FQ1156" s="25"/>
      <c r="FR1156" s="25"/>
    </row>
    <row r="1157" spans="141:174">
      <c r="EK1157" s="25"/>
      <c r="FM1157" s="25"/>
      <c r="FN1157" s="25"/>
      <c r="FO1157" s="25"/>
      <c r="FP1157" s="25"/>
      <c r="FQ1157" s="25"/>
      <c r="FR1157" s="25"/>
    </row>
    <row r="1158" spans="141:174">
      <c r="EK1158" s="25"/>
      <c r="FM1158" s="25"/>
      <c r="FN1158" s="25"/>
      <c r="FO1158" s="25"/>
      <c r="FP1158" s="25"/>
      <c r="FQ1158" s="25"/>
      <c r="FR1158" s="25"/>
    </row>
    <row r="1159" spans="141:174">
      <c r="EK1159" s="25"/>
      <c r="FM1159" s="25"/>
      <c r="FN1159" s="25"/>
      <c r="FO1159" s="25"/>
      <c r="FP1159" s="25"/>
      <c r="FQ1159" s="25"/>
      <c r="FR1159" s="25"/>
    </row>
    <row r="1160" spans="141:174">
      <c r="EK1160" s="25"/>
      <c r="FM1160" s="25"/>
      <c r="FN1160" s="25"/>
      <c r="FO1160" s="25"/>
      <c r="FP1160" s="25"/>
      <c r="FQ1160" s="25"/>
      <c r="FR1160" s="25"/>
    </row>
    <row r="1161" spans="141:174">
      <c r="EK1161" s="25"/>
      <c r="FM1161" s="25"/>
      <c r="FN1161" s="25"/>
      <c r="FO1161" s="25"/>
      <c r="FP1161" s="25"/>
      <c r="FQ1161" s="25"/>
      <c r="FR1161" s="25"/>
    </row>
    <row r="1162" spans="141:174">
      <c r="EK1162" s="25"/>
      <c r="FM1162" s="25"/>
      <c r="FN1162" s="25"/>
      <c r="FO1162" s="25"/>
      <c r="FP1162" s="25"/>
      <c r="FQ1162" s="25"/>
      <c r="FR1162" s="25"/>
    </row>
    <row r="1163" spans="141:174">
      <c r="EK1163" s="25"/>
      <c r="FM1163" s="25"/>
      <c r="FN1163" s="25"/>
      <c r="FO1163" s="25"/>
      <c r="FP1163" s="25"/>
      <c r="FQ1163" s="25"/>
      <c r="FR1163" s="25"/>
    </row>
    <row r="1164" spans="141:174">
      <c r="EK1164" s="25"/>
      <c r="FM1164" s="25"/>
      <c r="FN1164" s="25"/>
      <c r="FO1164" s="25"/>
      <c r="FP1164" s="25"/>
      <c r="FQ1164" s="25"/>
      <c r="FR1164" s="25"/>
    </row>
    <row r="1165" spans="141:174">
      <c r="EK1165" s="25"/>
      <c r="FM1165" s="25"/>
      <c r="FN1165" s="25"/>
      <c r="FO1165" s="25"/>
      <c r="FP1165" s="25"/>
      <c r="FQ1165" s="25"/>
      <c r="FR1165" s="25"/>
    </row>
    <row r="1166" spans="141:174">
      <c r="EK1166" s="25"/>
      <c r="FM1166" s="25"/>
      <c r="FN1166" s="25"/>
      <c r="FO1166" s="25"/>
      <c r="FP1166" s="25"/>
      <c r="FQ1166" s="25"/>
      <c r="FR1166" s="25"/>
    </row>
    <row r="1167" spans="141:174">
      <c r="EK1167" s="25"/>
      <c r="FM1167" s="25"/>
      <c r="FN1167" s="25"/>
      <c r="FO1167" s="25"/>
      <c r="FP1167" s="25"/>
      <c r="FQ1167" s="25"/>
      <c r="FR1167" s="25"/>
    </row>
    <row r="1168" spans="141:174">
      <c r="EK1168" s="25"/>
      <c r="FM1168" s="25"/>
      <c r="FN1168" s="25"/>
      <c r="FO1168" s="25"/>
      <c r="FP1168" s="25"/>
      <c r="FQ1168" s="25"/>
      <c r="FR1168" s="25"/>
    </row>
    <row r="1169" spans="141:174">
      <c r="EK1169" s="25"/>
      <c r="FM1169" s="25"/>
      <c r="FN1169" s="25"/>
      <c r="FO1169" s="25"/>
      <c r="FP1169" s="25"/>
      <c r="FQ1169" s="25"/>
      <c r="FR1169" s="25"/>
    </row>
    <row r="1170" spans="141:174">
      <c r="EK1170" s="25"/>
      <c r="FM1170" s="25"/>
      <c r="FN1170" s="25"/>
      <c r="FO1170" s="25"/>
      <c r="FP1170" s="25"/>
      <c r="FQ1170" s="25"/>
      <c r="FR1170" s="25"/>
    </row>
    <row r="1171" spans="141:174">
      <c r="EK1171" s="25"/>
      <c r="FM1171" s="25"/>
      <c r="FN1171" s="25"/>
      <c r="FO1171" s="25"/>
      <c r="FP1171" s="25"/>
      <c r="FQ1171" s="25"/>
      <c r="FR1171" s="25"/>
    </row>
    <row r="1172" spans="141:174">
      <c r="EK1172" s="25"/>
      <c r="FM1172" s="25"/>
      <c r="FN1172" s="25"/>
      <c r="FO1172" s="25"/>
      <c r="FP1172" s="25"/>
      <c r="FQ1172" s="25"/>
      <c r="FR1172" s="25"/>
    </row>
    <row r="1173" spans="141:174">
      <c r="EK1173" s="25"/>
      <c r="FM1173" s="25"/>
      <c r="FN1173" s="25"/>
      <c r="FO1173" s="25"/>
      <c r="FP1173" s="25"/>
      <c r="FQ1173" s="25"/>
      <c r="FR1173" s="25"/>
    </row>
    <row r="1174" spans="141:174">
      <c r="EK1174" s="25"/>
      <c r="FM1174" s="25"/>
      <c r="FN1174" s="25"/>
      <c r="FO1174" s="25"/>
      <c r="FP1174" s="25"/>
      <c r="FQ1174" s="25"/>
      <c r="FR1174" s="25"/>
    </row>
    <row r="1175" spans="141:174">
      <c r="EK1175" s="25"/>
      <c r="FM1175" s="25"/>
      <c r="FN1175" s="25"/>
      <c r="FO1175" s="25"/>
      <c r="FP1175" s="25"/>
      <c r="FQ1175" s="25"/>
      <c r="FR1175" s="25"/>
    </row>
    <row r="1176" spans="141:174">
      <c r="EK1176" s="25"/>
      <c r="FM1176" s="25"/>
      <c r="FN1176" s="25"/>
      <c r="FO1176" s="25"/>
      <c r="FP1176" s="25"/>
      <c r="FQ1176" s="25"/>
      <c r="FR1176" s="25"/>
    </row>
    <row r="1177" spans="141:174">
      <c r="EK1177" s="25"/>
      <c r="FM1177" s="25"/>
      <c r="FN1177" s="25"/>
      <c r="FO1177" s="25"/>
      <c r="FP1177" s="25"/>
      <c r="FQ1177" s="25"/>
      <c r="FR1177" s="25"/>
    </row>
    <row r="1178" spans="141:174">
      <c r="EK1178" s="25"/>
      <c r="FM1178" s="25"/>
      <c r="FN1178" s="25"/>
      <c r="FO1178" s="25"/>
      <c r="FP1178" s="25"/>
      <c r="FQ1178" s="25"/>
      <c r="FR1178" s="25"/>
    </row>
    <row r="1179" spans="141:174">
      <c r="EK1179" s="25"/>
      <c r="FM1179" s="25"/>
      <c r="FN1179" s="25"/>
      <c r="FO1179" s="25"/>
      <c r="FP1179" s="25"/>
      <c r="FQ1179" s="25"/>
      <c r="FR1179" s="25"/>
    </row>
    <row r="1180" spans="141:174">
      <c r="EK1180" s="25"/>
      <c r="FM1180" s="25"/>
      <c r="FN1180" s="25"/>
      <c r="FO1180" s="25"/>
      <c r="FP1180" s="25"/>
      <c r="FQ1180" s="25"/>
      <c r="FR1180" s="25"/>
    </row>
    <row r="1181" spans="141:174">
      <c r="EK1181" s="25"/>
      <c r="FM1181" s="25"/>
      <c r="FN1181" s="25"/>
      <c r="FO1181" s="25"/>
      <c r="FP1181" s="25"/>
      <c r="FQ1181" s="25"/>
      <c r="FR1181" s="25"/>
    </row>
    <row r="1182" spans="141:174">
      <c r="EK1182" s="25"/>
      <c r="FM1182" s="25"/>
      <c r="FN1182" s="25"/>
      <c r="FO1182" s="25"/>
      <c r="FP1182" s="25"/>
      <c r="FQ1182" s="25"/>
      <c r="FR1182" s="25"/>
    </row>
    <row r="1183" spans="141:174">
      <c r="EK1183" s="25"/>
      <c r="FM1183" s="25"/>
      <c r="FN1183" s="25"/>
      <c r="FO1183" s="25"/>
      <c r="FP1183" s="25"/>
      <c r="FQ1183" s="25"/>
      <c r="FR1183" s="25"/>
    </row>
    <row r="1184" spans="141:174">
      <c r="EK1184" s="25"/>
      <c r="FM1184" s="25"/>
      <c r="FN1184" s="25"/>
      <c r="FO1184" s="25"/>
      <c r="FP1184" s="25"/>
      <c r="FQ1184" s="25"/>
      <c r="FR1184" s="25"/>
    </row>
    <row r="1185" spans="141:174">
      <c r="EK1185" s="25"/>
      <c r="FM1185" s="25"/>
      <c r="FN1185" s="25"/>
      <c r="FO1185" s="25"/>
      <c r="FP1185" s="25"/>
      <c r="FQ1185" s="25"/>
      <c r="FR1185" s="25"/>
    </row>
    <row r="1186" spans="141:174">
      <c r="EK1186" s="25"/>
      <c r="FM1186" s="25"/>
      <c r="FN1186" s="25"/>
      <c r="FO1186" s="25"/>
      <c r="FP1186" s="25"/>
      <c r="FQ1186" s="25"/>
      <c r="FR1186" s="25"/>
    </row>
    <row r="1187" spans="141:174">
      <c r="EK1187" s="25"/>
      <c r="FM1187" s="25"/>
      <c r="FN1187" s="25"/>
      <c r="FO1187" s="25"/>
      <c r="FP1187" s="25"/>
      <c r="FQ1187" s="25"/>
      <c r="FR1187" s="25"/>
    </row>
    <row r="1188" spans="141:174">
      <c r="EK1188" s="25"/>
      <c r="FM1188" s="25"/>
      <c r="FN1188" s="25"/>
      <c r="FO1188" s="25"/>
      <c r="FP1188" s="25"/>
      <c r="FQ1188" s="25"/>
      <c r="FR1188" s="25"/>
    </row>
    <row r="1189" spans="141:174">
      <c r="EK1189" s="25"/>
      <c r="FM1189" s="25"/>
      <c r="FN1189" s="25"/>
      <c r="FO1189" s="25"/>
      <c r="FP1189" s="25"/>
      <c r="FQ1189" s="25"/>
      <c r="FR1189" s="25"/>
    </row>
    <row r="1190" spans="141:174">
      <c r="EK1190" s="25"/>
      <c r="FM1190" s="25"/>
      <c r="FN1190" s="25"/>
      <c r="FO1190" s="25"/>
      <c r="FP1190" s="25"/>
      <c r="FQ1190" s="25"/>
      <c r="FR1190" s="25"/>
    </row>
    <row r="1191" spans="141:174">
      <c r="EK1191" s="25"/>
      <c r="FM1191" s="25"/>
      <c r="FN1191" s="25"/>
      <c r="FO1191" s="25"/>
      <c r="FP1191" s="25"/>
      <c r="FQ1191" s="25"/>
      <c r="FR1191" s="25"/>
    </row>
    <row r="1192" spans="141:174">
      <c r="EK1192" s="25"/>
      <c r="FM1192" s="25"/>
      <c r="FN1192" s="25"/>
      <c r="FO1192" s="25"/>
      <c r="FP1192" s="25"/>
      <c r="FQ1192" s="25"/>
      <c r="FR1192" s="25"/>
    </row>
    <row r="1193" spans="141:174">
      <c r="EK1193" s="25"/>
      <c r="FM1193" s="25"/>
      <c r="FN1193" s="25"/>
      <c r="FO1193" s="25"/>
      <c r="FP1193" s="25"/>
      <c r="FQ1193" s="25"/>
      <c r="FR1193" s="25"/>
    </row>
    <row r="1194" spans="141:174">
      <c r="EK1194" s="25"/>
      <c r="FM1194" s="25"/>
      <c r="FN1194" s="25"/>
      <c r="FO1194" s="25"/>
      <c r="FP1194" s="25"/>
      <c r="FQ1194" s="25"/>
      <c r="FR1194" s="25"/>
    </row>
    <row r="1195" spans="141:174">
      <c r="EK1195" s="25"/>
      <c r="FM1195" s="25"/>
      <c r="FN1195" s="25"/>
      <c r="FO1195" s="25"/>
      <c r="FP1195" s="25"/>
      <c r="FQ1195" s="25"/>
      <c r="FR1195" s="25"/>
    </row>
    <row r="1196" spans="141:174">
      <c r="EK1196" s="25"/>
      <c r="FM1196" s="25"/>
      <c r="FN1196" s="25"/>
      <c r="FO1196" s="25"/>
      <c r="FP1196" s="25"/>
      <c r="FQ1196" s="25"/>
      <c r="FR1196" s="25"/>
    </row>
    <row r="1197" spans="141:174">
      <c r="EK1197" s="25"/>
      <c r="FM1197" s="25"/>
      <c r="FN1197" s="25"/>
      <c r="FO1197" s="25"/>
      <c r="FP1197" s="25"/>
      <c r="FQ1197" s="25"/>
      <c r="FR1197" s="25"/>
    </row>
    <row r="1198" spans="141:174">
      <c r="EK1198" s="25"/>
      <c r="FM1198" s="25"/>
      <c r="FN1198" s="25"/>
      <c r="FO1198" s="25"/>
      <c r="FP1198" s="25"/>
      <c r="FQ1198" s="25"/>
      <c r="FR1198" s="25"/>
    </row>
    <row r="1199" spans="141:174">
      <c r="EK1199" s="25"/>
      <c r="FM1199" s="25"/>
      <c r="FN1199" s="25"/>
      <c r="FO1199" s="25"/>
      <c r="FP1199" s="25"/>
      <c r="FQ1199" s="25"/>
      <c r="FR1199" s="25"/>
    </row>
    <row r="1200" spans="141:174">
      <c r="EK1200" s="25"/>
      <c r="FM1200" s="25"/>
      <c r="FN1200" s="25"/>
      <c r="FO1200" s="25"/>
      <c r="FP1200" s="25"/>
      <c r="FQ1200" s="25"/>
      <c r="FR1200" s="25"/>
    </row>
    <row r="1201" spans="141:174">
      <c r="EK1201" s="25"/>
      <c r="FM1201" s="25"/>
      <c r="FN1201" s="25"/>
      <c r="FO1201" s="25"/>
      <c r="FP1201" s="25"/>
      <c r="FQ1201" s="25"/>
      <c r="FR1201" s="25"/>
    </row>
    <row r="1202" spans="141:174">
      <c r="EK1202" s="25"/>
      <c r="FM1202" s="25"/>
      <c r="FN1202" s="25"/>
      <c r="FO1202" s="25"/>
      <c r="FP1202" s="25"/>
      <c r="FQ1202" s="25"/>
      <c r="FR1202" s="25"/>
    </row>
    <row r="1203" spans="141:174">
      <c r="EK1203" s="25"/>
      <c r="FM1203" s="25"/>
      <c r="FN1203" s="25"/>
      <c r="FO1203" s="25"/>
      <c r="FP1203" s="25"/>
      <c r="FQ1203" s="25"/>
      <c r="FR1203" s="25"/>
    </row>
    <row r="1204" spans="141:174">
      <c r="EK1204" s="25"/>
      <c r="FM1204" s="25"/>
      <c r="FN1204" s="25"/>
      <c r="FO1204" s="25"/>
      <c r="FP1204" s="25"/>
      <c r="FQ1204" s="25"/>
      <c r="FR1204" s="25"/>
    </row>
    <row r="1205" spans="141:174">
      <c r="EK1205" s="25"/>
      <c r="FM1205" s="25"/>
      <c r="FN1205" s="25"/>
      <c r="FO1205" s="25"/>
      <c r="FP1205" s="25"/>
      <c r="FQ1205" s="25"/>
      <c r="FR1205" s="25"/>
    </row>
    <row r="1206" spans="141:174">
      <c r="EK1206" s="25"/>
      <c r="FM1206" s="25"/>
      <c r="FN1206" s="25"/>
      <c r="FO1206" s="25"/>
      <c r="FP1206" s="25"/>
      <c r="FQ1206" s="25"/>
      <c r="FR1206" s="25"/>
    </row>
    <row r="1207" spans="141:174">
      <c r="EK1207" s="25"/>
      <c r="FM1207" s="25"/>
      <c r="FN1207" s="25"/>
      <c r="FO1207" s="25"/>
      <c r="FP1207" s="25"/>
      <c r="FQ1207" s="25"/>
      <c r="FR1207" s="25"/>
    </row>
    <row r="1208" spans="141:174">
      <c r="EK1208" s="25"/>
      <c r="FM1208" s="25"/>
      <c r="FN1208" s="25"/>
      <c r="FO1208" s="25"/>
      <c r="FP1208" s="25"/>
      <c r="FQ1208" s="25"/>
      <c r="FR1208" s="25"/>
    </row>
    <row r="1209" spans="141:174">
      <c r="EK1209" s="25"/>
      <c r="FM1209" s="25"/>
      <c r="FN1209" s="25"/>
      <c r="FO1209" s="25"/>
      <c r="FP1209" s="25"/>
      <c r="FQ1209" s="25"/>
      <c r="FR1209" s="25"/>
    </row>
    <row r="1210" spans="141:174">
      <c r="EK1210" s="25"/>
      <c r="FM1210" s="25"/>
      <c r="FN1210" s="25"/>
      <c r="FO1210" s="25"/>
      <c r="FP1210" s="25"/>
      <c r="FQ1210" s="25"/>
      <c r="FR1210" s="25"/>
    </row>
    <row r="1211" spans="141:174">
      <c r="EK1211" s="25"/>
      <c r="FM1211" s="25"/>
      <c r="FN1211" s="25"/>
      <c r="FO1211" s="25"/>
      <c r="FP1211" s="25"/>
      <c r="FQ1211" s="25"/>
      <c r="FR1211" s="25"/>
    </row>
    <row r="1212" spans="141:174">
      <c r="EK1212" s="25"/>
      <c r="FM1212" s="25"/>
      <c r="FN1212" s="25"/>
      <c r="FO1212" s="25"/>
      <c r="FP1212" s="25"/>
      <c r="FQ1212" s="25"/>
      <c r="FR1212" s="25"/>
    </row>
    <row r="1213" spans="141:174">
      <c r="EK1213" s="25"/>
      <c r="FM1213" s="25"/>
      <c r="FN1213" s="25"/>
      <c r="FO1213" s="25"/>
      <c r="FP1213" s="25"/>
      <c r="FQ1213" s="25"/>
      <c r="FR1213" s="25"/>
    </row>
    <row r="1214" spans="141:174">
      <c r="EK1214" s="25"/>
      <c r="FM1214" s="25"/>
      <c r="FN1214" s="25"/>
      <c r="FO1214" s="25"/>
      <c r="FP1214" s="25"/>
      <c r="FQ1214" s="25"/>
      <c r="FR1214" s="25"/>
    </row>
    <row r="1215" spans="141:174">
      <c r="EK1215" s="25"/>
      <c r="FM1215" s="25"/>
      <c r="FN1215" s="25"/>
      <c r="FO1215" s="25"/>
      <c r="FP1215" s="25"/>
      <c r="FQ1215" s="25"/>
      <c r="FR1215" s="25"/>
    </row>
    <row r="1216" spans="141:174">
      <c r="EK1216" s="25"/>
      <c r="FM1216" s="25"/>
      <c r="FN1216" s="25"/>
      <c r="FO1216" s="25"/>
      <c r="FP1216" s="25"/>
      <c r="FQ1216" s="25"/>
      <c r="FR1216" s="25"/>
    </row>
    <row r="1217" spans="141:174">
      <c r="EK1217" s="25"/>
      <c r="FM1217" s="25"/>
      <c r="FN1217" s="25"/>
      <c r="FO1217" s="25"/>
      <c r="FP1217" s="25"/>
      <c r="FQ1217" s="25"/>
      <c r="FR1217" s="25"/>
    </row>
    <row r="1218" spans="141:174">
      <c r="EK1218" s="25"/>
      <c r="FM1218" s="25"/>
      <c r="FN1218" s="25"/>
      <c r="FO1218" s="25"/>
      <c r="FP1218" s="25"/>
      <c r="FQ1218" s="25"/>
      <c r="FR1218" s="25"/>
    </row>
    <row r="1219" spans="141:174">
      <c r="EK1219" s="25"/>
      <c r="FM1219" s="25"/>
      <c r="FN1219" s="25"/>
      <c r="FO1219" s="25"/>
      <c r="FP1219" s="25"/>
      <c r="FQ1219" s="25"/>
      <c r="FR1219" s="25"/>
    </row>
    <row r="1220" spans="141:174">
      <c r="EK1220" s="25"/>
      <c r="FM1220" s="25"/>
      <c r="FN1220" s="25"/>
      <c r="FO1220" s="25"/>
      <c r="FP1220" s="25"/>
      <c r="FQ1220" s="25"/>
      <c r="FR1220" s="25"/>
    </row>
    <row r="1221" spans="141:174">
      <c r="EK1221" s="25"/>
      <c r="FM1221" s="25"/>
      <c r="FN1221" s="25"/>
      <c r="FO1221" s="25"/>
      <c r="FP1221" s="25"/>
      <c r="FQ1221" s="25"/>
      <c r="FR1221" s="25"/>
    </row>
    <row r="1222" spans="141:174">
      <c r="EK1222" s="25"/>
      <c r="FM1222" s="25"/>
      <c r="FN1222" s="25"/>
      <c r="FO1222" s="25"/>
      <c r="FP1222" s="25"/>
      <c r="FQ1222" s="25"/>
      <c r="FR1222" s="25"/>
    </row>
    <row r="1223" spans="141:174">
      <c r="EK1223" s="25"/>
      <c r="FM1223" s="25"/>
      <c r="FN1223" s="25"/>
      <c r="FO1223" s="25"/>
      <c r="FP1223" s="25"/>
      <c r="FQ1223" s="25"/>
      <c r="FR1223" s="25"/>
    </row>
    <row r="1224" spans="141:174">
      <c r="EK1224" s="25"/>
      <c r="FM1224" s="25"/>
      <c r="FN1224" s="25"/>
      <c r="FO1224" s="25"/>
      <c r="FP1224" s="25"/>
      <c r="FQ1224" s="25"/>
      <c r="FR1224" s="25"/>
    </row>
    <row r="1225" spans="141:174">
      <c r="EK1225" s="25"/>
      <c r="FM1225" s="25"/>
      <c r="FN1225" s="25"/>
      <c r="FO1225" s="25"/>
      <c r="FP1225" s="25"/>
      <c r="FQ1225" s="25"/>
      <c r="FR1225" s="25"/>
    </row>
    <row r="1226" spans="141:174">
      <c r="EK1226" s="25"/>
      <c r="FM1226" s="25"/>
      <c r="FN1226" s="25"/>
      <c r="FO1226" s="25"/>
      <c r="FP1226" s="25"/>
      <c r="FQ1226" s="25"/>
      <c r="FR1226" s="25"/>
    </row>
    <row r="1227" spans="141:174">
      <c r="EK1227" s="25"/>
      <c r="FM1227" s="25"/>
      <c r="FN1227" s="25"/>
      <c r="FO1227" s="25"/>
      <c r="FP1227" s="25"/>
      <c r="FQ1227" s="25"/>
      <c r="FR1227" s="25"/>
    </row>
    <row r="1228" spans="141:174">
      <c r="EK1228" s="25"/>
      <c r="FM1228" s="25"/>
      <c r="FN1228" s="25"/>
      <c r="FO1228" s="25"/>
      <c r="FP1228" s="25"/>
      <c r="FQ1228" s="25"/>
      <c r="FR1228" s="25"/>
    </row>
    <row r="1229" spans="141:174">
      <c r="EK1229" s="25"/>
      <c r="FM1229" s="25"/>
      <c r="FN1229" s="25"/>
      <c r="FO1229" s="25"/>
      <c r="FP1229" s="25"/>
      <c r="FQ1229" s="25"/>
      <c r="FR1229" s="25"/>
    </row>
    <row r="1230" spans="141:174">
      <c r="EK1230" s="25"/>
      <c r="FM1230" s="25"/>
      <c r="FN1230" s="25"/>
      <c r="FO1230" s="25"/>
      <c r="FP1230" s="25"/>
      <c r="FQ1230" s="25"/>
      <c r="FR1230" s="25"/>
    </row>
    <row r="1231" spans="141:174">
      <c r="EK1231" s="25"/>
      <c r="FM1231" s="25"/>
      <c r="FN1231" s="25"/>
      <c r="FO1231" s="25"/>
      <c r="FP1231" s="25"/>
      <c r="FQ1231" s="25"/>
      <c r="FR1231" s="25"/>
    </row>
    <row r="1232" spans="141:174">
      <c r="EK1232" s="25"/>
      <c r="FM1232" s="25"/>
      <c r="FN1232" s="25"/>
      <c r="FO1232" s="25"/>
      <c r="FP1232" s="25"/>
      <c r="FQ1232" s="25"/>
      <c r="FR1232" s="25"/>
    </row>
    <row r="1233" spans="141:174">
      <c r="EK1233" s="25"/>
      <c r="FM1233" s="25"/>
      <c r="FN1233" s="25"/>
      <c r="FO1233" s="25"/>
      <c r="FP1233" s="25"/>
      <c r="FQ1233" s="25"/>
      <c r="FR1233" s="25"/>
    </row>
    <row r="1234" spans="141:174">
      <c r="EK1234" s="25"/>
      <c r="FM1234" s="25"/>
      <c r="FN1234" s="25"/>
      <c r="FO1234" s="25"/>
      <c r="FP1234" s="25"/>
      <c r="FQ1234" s="25"/>
      <c r="FR1234" s="25"/>
    </row>
    <row r="1235" spans="141:174">
      <c r="EK1235" s="25"/>
      <c r="FM1235" s="25"/>
      <c r="FN1235" s="25"/>
      <c r="FO1235" s="25"/>
      <c r="FP1235" s="25"/>
      <c r="FQ1235" s="25"/>
      <c r="FR1235" s="25"/>
    </row>
    <row r="1236" spans="141:174">
      <c r="EK1236" s="25"/>
      <c r="FM1236" s="25"/>
      <c r="FN1236" s="25"/>
      <c r="FO1236" s="25"/>
      <c r="FP1236" s="25"/>
      <c r="FQ1236" s="25"/>
      <c r="FR1236" s="25"/>
    </row>
    <row r="1237" spans="141:174">
      <c r="EK1237" s="25"/>
      <c r="FM1237" s="25"/>
      <c r="FN1237" s="25"/>
      <c r="FO1237" s="25"/>
      <c r="FP1237" s="25"/>
      <c r="FQ1237" s="25"/>
      <c r="FR1237" s="25"/>
    </row>
    <row r="1238" spans="141:174">
      <c r="EK1238" s="25"/>
      <c r="FM1238" s="25"/>
      <c r="FN1238" s="25"/>
      <c r="FO1238" s="25"/>
      <c r="FP1238" s="25"/>
      <c r="FQ1238" s="25"/>
      <c r="FR1238" s="25"/>
    </row>
    <row r="1239" spans="141:174">
      <c r="EK1239" s="25"/>
      <c r="FM1239" s="25"/>
      <c r="FN1239" s="25"/>
      <c r="FO1239" s="25"/>
      <c r="FP1239" s="25"/>
      <c r="FQ1239" s="25"/>
      <c r="FR1239" s="25"/>
    </row>
    <row r="1240" spans="141:174">
      <c r="EK1240" s="25"/>
      <c r="FM1240" s="25"/>
      <c r="FN1240" s="25"/>
      <c r="FO1240" s="25"/>
      <c r="FP1240" s="25"/>
      <c r="FQ1240" s="25"/>
      <c r="FR1240" s="25"/>
    </row>
    <row r="1241" spans="141:174">
      <c r="EK1241" s="25"/>
      <c r="FM1241" s="25"/>
      <c r="FN1241" s="25"/>
      <c r="FO1241" s="25"/>
      <c r="FP1241" s="25"/>
      <c r="FQ1241" s="25"/>
      <c r="FR1241" s="25"/>
    </row>
    <row r="1242" spans="141:174">
      <c r="EK1242" s="25"/>
      <c r="FM1242" s="25"/>
      <c r="FN1242" s="25"/>
      <c r="FO1242" s="25"/>
      <c r="FP1242" s="25"/>
      <c r="FQ1242" s="25"/>
      <c r="FR1242" s="25"/>
    </row>
    <row r="1243" spans="141:174">
      <c r="EK1243" s="25"/>
      <c r="FM1243" s="25"/>
      <c r="FN1243" s="25"/>
      <c r="FO1243" s="25"/>
      <c r="FP1243" s="25"/>
      <c r="FQ1243" s="25"/>
      <c r="FR1243" s="25"/>
    </row>
    <row r="1244" spans="141:174">
      <c r="EK1244" s="25"/>
      <c r="FM1244" s="25"/>
      <c r="FN1244" s="25"/>
      <c r="FO1244" s="25"/>
      <c r="FP1244" s="25"/>
      <c r="FQ1244" s="25"/>
      <c r="FR1244" s="25"/>
    </row>
    <row r="1245" spans="141:174">
      <c r="EK1245" s="25"/>
      <c r="FM1245" s="25"/>
      <c r="FN1245" s="25"/>
      <c r="FO1245" s="25"/>
      <c r="FP1245" s="25"/>
      <c r="FQ1245" s="25"/>
      <c r="FR1245" s="25"/>
    </row>
    <row r="1246" spans="141:174">
      <c r="EK1246" s="25"/>
      <c r="FM1246" s="25"/>
      <c r="FN1246" s="25"/>
      <c r="FO1246" s="25"/>
      <c r="FP1246" s="25"/>
      <c r="FQ1246" s="25"/>
      <c r="FR1246" s="25"/>
    </row>
    <row r="1247" spans="141:174">
      <c r="EK1247" s="25"/>
      <c r="FM1247" s="25"/>
      <c r="FN1247" s="25"/>
      <c r="FO1247" s="25"/>
      <c r="FP1247" s="25"/>
      <c r="FQ1247" s="25"/>
      <c r="FR1247" s="25"/>
    </row>
    <row r="1248" spans="141:174">
      <c r="EK1248" s="25"/>
      <c r="FM1248" s="25"/>
      <c r="FN1248" s="25"/>
      <c r="FO1248" s="25"/>
      <c r="FP1248" s="25"/>
      <c r="FQ1248" s="25"/>
      <c r="FR1248" s="25"/>
    </row>
    <row r="1249" spans="141:174">
      <c r="EK1249" s="25"/>
      <c r="FM1249" s="25"/>
      <c r="FN1249" s="25"/>
      <c r="FO1249" s="25"/>
      <c r="FP1249" s="25"/>
      <c r="FQ1249" s="25"/>
      <c r="FR1249" s="25"/>
    </row>
    <row r="1250" spans="141:174">
      <c r="EK1250" s="25"/>
      <c r="FM1250" s="25"/>
      <c r="FN1250" s="25"/>
      <c r="FO1250" s="25"/>
      <c r="FP1250" s="25"/>
      <c r="FQ1250" s="25"/>
      <c r="FR1250" s="25"/>
    </row>
    <row r="1251" spans="141:174">
      <c r="EK1251" s="25"/>
      <c r="FM1251" s="25"/>
      <c r="FN1251" s="25"/>
      <c r="FO1251" s="25"/>
      <c r="FP1251" s="25"/>
      <c r="FQ1251" s="25"/>
      <c r="FR1251" s="25"/>
    </row>
    <row r="1252" spans="141:174">
      <c r="EK1252" s="25"/>
      <c r="FM1252" s="25"/>
      <c r="FN1252" s="25"/>
      <c r="FO1252" s="25"/>
      <c r="FP1252" s="25"/>
      <c r="FQ1252" s="25"/>
      <c r="FR1252" s="25"/>
    </row>
    <row r="1253" spans="141:174">
      <c r="EK1253" s="25"/>
      <c r="FM1253" s="25"/>
      <c r="FN1253" s="25"/>
      <c r="FO1253" s="25"/>
      <c r="FP1253" s="25"/>
      <c r="FQ1253" s="25"/>
      <c r="FR1253" s="25"/>
    </row>
    <row r="1254" spans="141:174">
      <c r="EK1254" s="25"/>
      <c r="FM1254" s="25"/>
      <c r="FN1254" s="25"/>
      <c r="FO1254" s="25"/>
      <c r="FP1254" s="25"/>
      <c r="FQ1254" s="25"/>
      <c r="FR1254" s="25"/>
    </row>
    <row r="1255" spans="141:174">
      <c r="EK1255" s="25"/>
      <c r="FM1255" s="25"/>
      <c r="FN1255" s="25"/>
      <c r="FO1255" s="25"/>
      <c r="FP1255" s="25"/>
      <c r="FQ1255" s="25"/>
      <c r="FR1255" s="25"/>
    </row>
    <row r="1256" spans="141:174">
      <c r="EK1256" s="25"/>
      <c r="FM1256" s="25"/>
      <c r="FN1256" s="25"/>
      <c r="FO1256" s="25"/>
      <c r="FP1256" s="25"/>
      <c r="FQ1256" s="25"/>
      <c r="FR1256" s="25"/>
    </row>
    <row r="1257" spans="141:174">
      <c r="EK1257" s="25"/>
      <c r="FM1257" s="25"/>
      <c r="FN1257" s="25"/>
      <c r="FO1257" s="25"/>
      <c r="FP1257" s="25"/>
      <c r="FQ1257" s="25"/>
      <c r="FR1257" s="25"/>
    </row>
    <row r="1258" spans="141:174">
      <c r="EK1258" s="25"/>
      <c r="FM1258" s="25"/>
      <c r="FN1258" s="25"/>
      <c r="FO1258" s="25"/>
      <c r="FP1258" s="25"/>
      <c r="FQ1258" s="25"/>
      <c r="FR1258" s="25"/>
    </row>
    <row r="1259" spans="141:174">
      <c r="EK1259" s="25"/>
      <c r="FM1259" s="25"/>
      <c r="FN1259" s="25"/>
      <c r="FO1259" s="25"/>
      <c r="FP1259" s="25"/>
      <c r="FQ1259" s="25"/>
      <c r="FR1259" s="25"/>
    </row>
    <row r="1260" spans="141:174">
      <c r="EK1260" s="25"/>
      <c r="FM1260" s="25"/>
      <c r="FN1260" s="25"/>
      <c r="FO1260" s="25"/>
      <c r="FP1260" s="25"/>
      <c r="FQ1260" s="25"/>
      <c r="FR1260" s="25"/>
    </row>
    <row r="1261" spans="141:174">
      <c r="EK1261" s="25"/>
      <c r="FM1261" s="25"/>
      <c r="FN1261" s="25"/>
      <c r="FO1261" s="25"/>
      <c r="FP1261" s="25"/>
      <c r="FQ1261" s="25"/>
      <c r="FR1261" s="25"/>
    </row>
    <row r="1262" spans="141:174">
      <c r="EK1262" s="25"/>
      <c r="FM1262" s="25"/>
      <c r="FN1262" s="25"/>
      <c r="FO1262" s="25"/>
      <c r="FP1262" s="25"/>
      <c r="FQ1262" s="25"/>
      <c r="FR1262" s="25"/>
    </row>
    <row r="1263" spans="141:174">
      <c r="EK1263" s="25"/>
      <c r="FM1263" s="25"/>
      <c r="FN1263" s="25"/>
      <c r="FO1263" s="25"/>
      <c r="FP1263" s="25"/>
      <c r="FQ1263" s="25"/>
      <c r="FR1263" s="25"/>
    </row>
    <row r="1264" spans="141:174">
      <c r="EK1264" s="25"/>
      <c r="FM1264" s="25"/>
      <c r="FN1264" s="25"/>
      <c r="FO1264" s="25"/>
      <c r="FP1264" s="25"/>
      <c r="FQ1264" s="25"/>
      <c r="FR1264" s="25"/>
    </row>
    <row r="1265" spans="141:174">
      <c r="EK1265" s="25"/>
      <c r="FM1265" s="25"/>
      <c r="FN1265" s="25"/>
      <c r="FO1265" s="25"/>
      <c r="FP1265" s="25"/>
      <c r="FQ1265" s="25"/>
      <c r="FR1265" s="25"/>
    </row>
    <row r="1266" spans="141:174">
      <c r="EK1266" s="25"/>
      <c r="FM1266" s="25"/>
      <c r="FN1266" s="25"/>
      <c r="FO1266" s="25"/>
      <c r="FP1266" s="25"/>
      <c r="FQ1266" s="25"/>
      <c r="FR1266" s="25"/>
    </row>
    <row r="1267" spans="141:174">
      <c r="EK1267" s="25"/>
      <c r="FM1267" s="25"/>
      <c r="FN1267" s="25"/>
      <c r="FO1267" s="25"/>
      <c r="FP1267" s="25"/>
      <c r="FQ1267" s="25"/>
      <c r="FR1267" s="25"/>
    </row>
    <row r="1268" spans="141:174">
      <c r="EK1268" s="25"/>
      <c r="FM1268" s="25"/>
      <c r="FN1268" s="25"/>
      <c r="FO1268" s="25"/>
      <c r="FP1268" s="25"/>
      <c r="FQ1268" s="25"/>
      <c r="FR1268" s="25"/>
    </row>
    <row r="1269" spans="141:174">
      <c r="EK1269" s="25"/>
      <c r="FM1269" s="25"/>
      <c r="FN1269" s="25"/>
      <c r="FO1269" s="25"/>
      <c r="FP1269" s="25"/>
      <c r="FQ1269" s="25"/>
      <c r="FR1269" s="25"/>
    </row>
    <row r="1270" spans="141:174">
      <c r="EK1270" s="25"/>
      <c r="FM1270" s="25"/>
      <c r="FN1270" s="25"/>
      <c r="FO1270" s="25"/>
      <c r="FP1270" s="25"/>
      <c r="FQ1270" s="25"/>
      <c r="FR1270" s="25"/>
    </row>
    <row r="1271" spans="141:174">
      <c r="EK1271" s="25"/>
      <c r="FM1271" s="25"/>
      <c r="FN1271" s="25"/>
      <c r="FO1271" s="25"/>
      <c r="FP1271" s="25"/>
      <c r="FQ1271" s="25"/>
      <c r="FR1271" s="25"/>
    </row>
    <row r="1272" spans="141:174">
      <c r="EK1272" s="25"/>
      <c r="FM1272" s="25"/>
      <c r="FN1272" s="25"/>
      <c r="FO1272" s="25"/>
      <c r="FP1272" s="25"/>
      <c r="FQ1272" s="25"/>
      <c r="FR1272" s="25"/>
    </row>
    <row r="1273" spans="141:174">
      <c r="EK1273" s="25"/>
      <c r="FM1273" s="25"/>
      <c r="FN1273" s="25"/>
      <c r="FO1273" s="25"/>
      <c r="FP1273" s="25"/>
      <c r="FQ1273" s="25"/>
      <c r="FR1273" s="25"/>
    </row>
    <row r="1274" spans="141:174">
      <c r="EK1274" s="25"/>
      <c r="FM1274" s="25"/>
      <c r="FN1274" s="25"/>
      <c r="FO1274" s="25"/>
      <c r="FP1274" s="25"/>
      <c r="FQ1274" s="25"/>
      <c r="FR1274" s="25"/>
    </row>
    <row r="1275" spans="141:174">
      <c r="EK1275" s="25"/>
      <c r="FM1275" s="25"/>
      <c r="FN1275" s="25"/>
      <c r="FO1275" s="25"/>
      <c r="FP1275" s="25"/>
      <c r="FQ1275" s="25"/>
      <c r="FR1275" s="25"/>
    </row>
    <row r="1276" spans="141:174">
      <c r="EK1276" s="25"/>
      <c r="FM1276" s="25"/>
      <c r="FN1276" s="25"/>
      <c r="FO1276" s="25"/>
      <c r="FP1276" s="25"/>
      <c r="FQ1276" s="25"/>
      <c r="FR1276" s="25"/>
    </row>
    <row r="1277" spans="141:174">
      <c r="EK1277" s="25"/>
      <c r="FM1277" s="25"/>
      <c r="FN1277" s="25"/>
      <c r="FO1277" s="25"/>
      <c r="FP1277" s="25"/>
      <c r="FQ1277" s="25"/>
      <c r="FR1277" s="25"/>
    </row>
    <row r="1278" spans="141:174">
      <c r="EK1278" s="25"/>
      <c r="FM1278" s="25"/>
      <c r="FN1278" s="25"/>
      <c r="FO1278" s="25"/>
      <c r="FP1278" s="25"/>
      <c r="FQ1278" s="25"/>
      <c r="FR1278" s="25"/>
    </row>
    <row r="1279" spans="141:174">
      <c r="EK1279" s="25"/>
      <c r="FM1279" s="25"/>
      <c r="FN1279" s="25"/>
      <c r="FO1279" s="25"/>
      <c r="FP1279" s="25"/>
      <c r="FQ1279" s="25"/>
      <c r="FR1279" s="25"/>
    </row>
    <row r="1280" spans="141:174">
      <c r="EK1280" s="25"/>
      <c r="FM1280" s="25"/>
      <c r="FN1280" s="25"/>
      <c r="FO1280" s="25"/>
      <c r="FP1280" s="25"/>
      <c r="FQ1280" s="25"/>
      <c r="FR1280" s="25"/>
    </row>
    <row r="1281" spans="141:174">
      <c r="EK1281" s="25"/>
      <c r="FM1281" s="25"/>
      <c r="FN1281" s="25"/>
      <c r="FO1281" s="25"/>
      <c r="FP1281" s="25"/>
      <c r="FQ1281" s="25"/>
      <c r="FR1281" s="25"/>
    </row>
    <row r="1282" spans="141:174">
      <c r="EK1282" s="25"/>
      <c r="FM1282" s="25"/>
      <c r="FN1282" s="25"/>
      <c r="FO1282" s="25"/>
      <c r="FP1282" s="25"/>
      <c r="FQ1282" s="25"/>
      <c r="FR1282" s="25"/>
    </row>
    <row r="1283" spans="141:174">
      <c r="EK1283" s="25"/>
      <c r="FM1283" s="25"/>
      <c r="FN1283" s="25"/>
      <c r="FO1283" s="25"/>
      <c r="FP1283" s="25"/>
      <c r="FQ1283" s="25"/>
      <c r="FR1283" s="25"/>
    </row>
    <row r="1284" spans="141:174">
      <c r="EK1284" s="25"/>
      <c r="FM1284" s="25"/>
      <c r="FN1284" s="25"/>
      <c r="FO1284" s="25"/>
      <c r="FP1284" s="25"/>
      <c r="FQ1284" s="25"/>
      <c r="FR1284" s="25"/>
    </row>
    <row r="1285" spans="141:174">
      <c r="EK1285" s="25"/>
      <c r="FM1285" s="25"/>
      <c r="FN1285" s="25"/>
      <c r="FO1285" s="25"/>
      <c r="FP1285" s="25"/>
      <c r="FQ1285" s="25"/>
      <c r="FR1285" s="25"/>
    </row>
    <row r="1286" spans="141:174">
      <c r="EK1286" s="25"/>
      <c r="FM1286" s="25"/>
      <c r="FN1286" s="25"/>
      <c r="FO1286" s="25"/>
      <c r="FP1286" s="25"/>
      <c r="FQ1286" s="25"/>
      <c r="FR1286" s="25"/>
    </row>
    <row r="1287" spans="141:174">
      <c r="EK1287" s="25"/>
      <c r="FM1287" s="25"/>
      <c r="FN1287" s="25"/>
      <c r="FO1287" s="25"/>
      <c r="FP1287" s="25"/>
      <c r="FQ1287" s="25"/>
      <c r="FR1287" s="25"/>
    </row>
    <row r="1288" spans="141:174">
      <c r="EK1288" s="25"/>
      <c r="FM1288" s="25"/>
      <c r="FN1288" s="25"/>
      <c r="FO1288" s="25"/>
      <c r="FP1288" s="25"/>
      <c r="FQ1288" s="25"/>
      <c r="FR1288" s="25"/>
    </row>
    <row r="1289" spans="141:174">
      <c r="EK1289" s="25"/>
      <c r="FM1289" s="25"/>
      <c r="FN1289" s="25"/>
      <c r="FO1289" s="25"/>
      <c r="FP1289" s="25"/>
      <c r="FQ1289" s="25"/>
      <c r="FR1289" s="25"/>
    </row>
    <row r="1290" spans="141:174">
      <c r="EK1290" s="25"/>
      <c r="FM1290" s="25"/>
      <c r="FN1290" s="25"/>
      <c r="FO1290" s="25"/>
      <c r="FP1290" s="25"/>
      <c r="FQ1290" s="25"/>
      <c r="FR1290" s="25"/>
    </row>
    <row r="1291" spans="141:174">
      <c r="EK1291" s="25"/>
      <c r="FM1291" s="25"/>
      <c r="FN1291" s="25"/>
      <c r="FO1291" s="25"/>
      <c r="FP1291" s="25"/>
      <c r="FQ1291" s="25"/>
      <c r="FR1291" s="25"/>
    </row>
    <row r="1292" spans="141:174">
      <c r="EK1292" s="25"/>
      <c r="FM1292" s="25"/>
      <c r="FN1292" s="25"/>
      <c r="FO1292" s="25"/>
      <c r="FP1292" s="25"/>
      <c r="FQ1292" s="25"/>
      <c r="FR1292" s="25"/>
    </row>
    <row r="1293" spans="141:174">
      <c r="EK1293" s="25"/>
      <c r="FM1293" s="25"/>
      <c r="FN1293" s="25"/>
      <c r="FO1293" s="25"/>
      <c r="FP1293" s="25"/>
      <c r="FQ1293" s="25"/>
      <c r="FR1293" s="25"/>
    </row>
    <row r="1294" spans="141:174">
      <c r="EK1294" s="25"/>
      <c r="FM1294" s="25"/>
      <c r="FN1294" s="25"/>
      <c r="FO1294" s="25"/>
      <c r="FP1294" s="25"/>
      <c r="FQ1294" s="25"/>
      <c r="FR1294" s="25"/>
    </row>
    <row r="1295" spans="141:174">
      <c r="EK1295" s="25"/>
      <c r="FM1295" s="25"/>
      <c r="FN1295" s="25"/>
      <c r="FO1295" s="25"/>
      <c r="FP1295" s="25"/>
      <c r="FQ1295" s="25"/>
      <c r="FR1295" s="25"/>
    </row>
    <row r="1296" spans="141:174">
      <c r="EK1296" s="25"/>
      <c r="FM1296" s="25"/>
      <c r="FN1296" s="25"/>
      <c r="FO1296" s="25"/>
      <c r="FP1296" s="25"/>
      <c r="FQ1296" s="25"/>
      <c r="FR1296" s="25"/>
    </row>
    <row r="1297" spans="141:174">
      <c r="EK1297" s="25"/>
      <c r="FM1297" s="25"/>
      <c r="FN1297" s="25"/>
      <c r="FO1297" s="25"/>
      <c r="FP1297" s="25"/>
      <c r="FQ1297" s="25"/>
      <c r="FR1297" s="25"/>
    </row>
    <row r="1298" spans="141:174">
      <c r="EK1298" s="25"/>
      <c r="FM1298" s="25"/>
      <c r="FN1298" s="25"/>
      <c r="FO1298" s="25"/>
      <c r="FP1298" s="25"/>
      <c r="FQ1298" s="25"/>
      <c r="FR1298" s="25"/>
    </row>
    <row r="1299" spans="141:174">
      <c r="EK1299" s="25"/>
      <c r="FM1299" s="25"/>
      <c r="FN1299" s="25"/>
      <c r="FO1299" s="25"/>
      <c r="FP1299" s="25"/>
      <c r="FQ1299" s="25"/>
      <c r="FR1299" s="25"/>
    </row>
    <row r="1300" spans="141:174">
      <c r="EK1300" s="25"/>
      <c r="FM1300" s="25"/>
      <c r="FN1300" s="25"/>
      <c r="FO1300" s="25"/>
      <c r="FP1300" s="25"/>
      <c r="FQ1300" s="25"/>
      <c r="FR1300" s="25"/>
    </row>
    <row r="1301" spans="141:174">
      <c r="EK1301" s="25"/>
      <c r="FM1301" s="25"/>
      <c r="FN1301" s="25"/>
      <c r="FO1301" s="25"/>
      <c r="FP1301" s="25"/>
      <c r="FQ1301" s="25"/>
      <c r="FR1301" s="25"/>
    </row>
    <row r="1302" spans="141:174">
      <c r="EK1302" s="25"/>
      <c r="FM1302" s="25"/>
      <c r="FN1302" s="25"/>
      <c r="FO1302" s="25"/>
      <c r="FP1302" s="25"/>
      <c r="FQ1302" s="25"/>
      <c r="FR1302" s="25"/>
    </row>
    <row r="1303" spans="141:174">
      <c r="EK1303" s="25"/>
      <c r="FM1303" s="25"/>
      <c r="FN1303" s="25"/>
      <c r="FO1303" s="25"/>
      <c r="FP1303" s="25"/>
      <c r="FQ1303" s="25"/>
      <c r="FR1303" s="25"/>
    </row>
    <row r="1304" spans="141:174">
      <c r="EK1304" s="25"/>
      <c r="FM1304" s="25"/>
      <c r="FN1304" s="25"/>
      <c r="FO1304" s="25"/>
      <c r="FP1304" s="25"/>
      <c r="FQ1304" s="25"/>
      <c r="FR1304" s="25"/>
    </row>
    <row r="1305" spans="141:174">
      <c r="EK1305" s="25"/>
      <c r="FM1305" s="25"/>
      <c r="FN1305" s="25"/>
      <c r="FO1305" s="25"/>
      <c r="FP1305" s="25"/>
      <c r="FQ1305" s="25"/>
      <c r="FR1305" s="25"/>
    </row>
    <row r="1306" spans="141:174">
      <c r="EK1306" s="25"/>
      <c r="FM1306" s="25"/>
      <c r="FN1306" s="25"/>
      <c r="FO1306" s="25"/>
      <c r="FP1306" s="25"/>
      <c r="FQ1306" s="25"/>
      <c r="FR1306" s="25"/>
    </row>
    <row r="1307" spans="141:174">
      <c r="EK1307" s="25"/>
      <c r="FM1307" s="25"/>
      <c r="FN1307" s="25"/>
      <c r="FO1307" s="25"/>
      <c r="FP1307" s="25"/>
      <c r="FQ1307" s="25"/>
      <c r="FR1307" s="25"/>
    </row>
    <row r="1308" spans="141:174">
      <c r="EK1308" s="25"/>
      <c r="FM1308" s="25"/>
      <c r="FN1308" s="25"/>
      <c r="FO1308" s="25"/>
      <c r="FP1308" s="25"/>
      <c r="FQ1308" s="25"/>
      <c r="FR1308" s="25"/>
    </row>
    <row r="1309" spans="141:174">
      <c r="EK1309" s="25"/>
      <c r="FM1309" s="25"/>
      <c r="FN1309" s="25"/>
      <c r="FO1309" s="25"/>
      <c r="FP1309" s="25"/>
      <c r="FQ1309" s="25"/>
      <c r="FR1309" s="25"/>
    </row>
    <row r="1310" spans="141:174">
      <c r="EK1310" s="25"/>
      <c r="FM1310" s="25"/>
      <c r="FN1310" s="25"/>
      <c r="FO1310" s="25"/>
      <c r="FP1310" s="25"/>
      <c r="FQ1310" s="25"/>
      <c r="FR1310" s="25"/>
    </row>
    <row r="1311" spans="141:174">
      <c r="EK1311" s="25"/>
      <c r="FM1311" s="25"/>
      <c r="FN1311" s="25"/>
      <c r="FO1311" s="25"/>
      <c r="FP1311" s="25"/>
      <c r="FQ1311" s="25"/>
      <c r="FR1311" s="25"/>
    </row>
    <row r="1312" spans="141:174">
      <c r="EK1312" s="25"/>
      <c r="FM1312" s="25"/>
      <c r="FN1312" s="25"/>
      <c r="FO1312" s="25"/>
      <c r="FP1312" s="25"/>
      <c r="FQ1312" s="25"/>
      <c r="FR1312" s="25"/>
    </row>
    <row r="1313" spans="141:174">
      <c r="EK1313" s="25"/>
      <c r="FM1313" s="25"/>
      <c r="FN1313" s="25"/>
      <c r="FO1313" s="25"/>
      <c r="FP1313" s="25"/>
      <c r="FQ1313" s="25"/>
      <c r="FR1313" s="25"/>
    </row>
    <row r="1314" spans="141:174">
      <c r="EK1314" s="25"/>
      <c r="FM1314" s="25"/>
      <c r="FN1314" s="25"/>
      <c r="FO1314" s="25"/>
      <c r="FP1314" s="25"/>
      <c r="FQ1314" s="25"/>
      <c r="FR1314" s="25"/>
    </row>
    <row r="1315" spans="141:174">
      <c r="EK1315" s="25"/>
      <c r="FM1315" s="25"/>
      <c r="FN1315" s="25"/>
      <c r="FO1315" s="25"/>
      <c r="FP1315" s="25"/>
      <c r="FQ1315" s="25"/>
      <c r="FR1315" s="25"/>
    </row>
    <row r="1316" spans="141:174">
      <c r="EK1316" s="25"/>
      <c r="FM1316" s="25"/>
      <c r="FN1316" s="25"/>
      <c r="FO1316" s="25"/>
      <c r="FP1316" s="25"/>
      <c r="FQ1316" s="25"/>
      <c r="FR1316" s="25"/>
    </row>
    <row r="1317" spans="141:174">
      <c r="EK1317" s="25"/>
      <c r="FM1317" s="25"/>
      <c r="FN1317" s="25"/>
      <c r="FO1317" s="25"/>
      <c r="FP1317" s="25"/>
      <c r="FQ1317" s="25"/>
      <c r="FR1317" s="25"/>
    </row>
    <row r="1318" spans="141:174">
      <c r="EK1318" s="25"/>
      <c r="FM1318" s="25"/>
      <c r="FN1318" s="25"/>
      <c r="FO1318" s="25"/>
      <c r="FP1318" s="25"/>
      <c r="FQ1318" s="25"/>
      <c r="FR1318" s="25"/>
    </row>
    <row r="1319" spans="141:174">
      <c r="EK1319" s="25"/>
      <c r="FM1319" s="25"/>
      <c r="FN1319" s="25"/>
      <c r="FO1319" s="25"/>
      <c r="FP1319" s="25"/>
      <c r="FQ1319" s="25"/>
      <c r="FR1319" s="25"/>
    </row>
    <row r="1320" spans="141:174">
      <c r="EK1320" s="25"/>
      <c r="FM1320" s="25"/>
      <c r="FN1320" s="25"/>
      <c r="FO1320" s="25"/>
      <c r="FP1320" s="25"/>
      <c r="FQ1320" s="25"/>
      <c r="FR1320" s="25"/>
    </row>
    <row r="1321" spans="141:174">
      <c r="EK1321" s="25"/>
      <c r="FM1321" s="25"/>
      <c r="FN1321" s="25"/>
      <c r="FO1321" s="25"/>
      <c r="FP1321" s="25"/>
      <c r="FQ1321" s="25"/>
      <c r="FR1321" s="25"/>
    </row>
    <row r="1322" spans="141:174">
      <c r="EK1322" s="25"/>
      <c r="FM1322" s="25"/>
      <c r="FN1322" s="25"/>
      <c r="FO1322" s="25"/>
      <c r="FP1322" s="25"/>
      <c r="FQ1322" s="25"/>
      <c r="FR1322" s="25"/>
    </row>
    <row r="1323" spans="141:174">
      <c r="EK1323" s="25"/>
      <c r="FM1323" s="25"/>
      <c r="FN1323" s="25"/>
      <c r="FO1323" s="25"/>
      <c r="FP1323" s="25"/>
      <c r="FQ1323" s="25"/>
      <c r="FR1323" s="25"/>
    </row>
    <row r="1324" spans="141:174">
      <c r="EK1324" s="25"/>
      <c r="FM1324" s="25"/>
      <c r="FN1324" s="25"/>
      <c r="FO1324" s="25"/>
      <c r="FP1324" s="25"/>
      <c r="FQ1324" s="25"/>
      <c r="FR1324" s="25"/>
    </row>
    <row r="1325" spans="141:174">
      <c r="EK1325" s="25"/>
      <c r="FM1325" s="25"/>
      <c r="FN1325" s="25"/>
      <c r="FO1325" s="25"/>
      <c r="FP1325" s="25"/>
      <c r="FQ1325" s="25"/>
      <c r="FR1325" s="25"/>
    </row>
    <row r="1326" spans="141:174">
      <c r="EK1326" s="25"/>
      <c r="FM1326" s="25"/>
      <c r="FN1326" s="25"/>
      <c r="FO1326" s="25"/>
      <c r="FP1326" s="25"/>
      <c r="FQ1326" s="25"/>
      <c r="FR1326" s="25"/>
    </row>
    <row r="1327" spans="141:174">
      <c r="EK1327" s="25"/>
      <c r="FM1327" s="25"/>
      <c r="FN1327" s="25"/>
      <c r="FO1327" s="25"/>
      <c r="FP1327" s="25"/>
      <c r="FQ1327" s="25"/>
      <c r="FR1327" s="25"/>
    </row>
    <row r="1328" spans="141:174">
      <c r="EK1328" s="25"/>
      <c r="FM1328" s="25"/>
      <c r="FN1328" s="25"/>
      <c r="FO1328" s="25"/>
      <c r="FP1328" s="25"/>
      <c r="FQ1328" s="25"/>
      <c r="FR1328" s="25"/>
    </row>
    <row r="1329" spans="141:174">
      <c r="EK1329" s="25"/>
      <c r="FM1329" s="25"/>
      <c r="FN1329" s="25"/>
      <c r="FO1329" s="25"/>
      <c r="FP1329" s="25"/>
      <c r="FQ1329" s="25"/>
      <c r="FR1329" s="25"/>
    </row>
    <row r="1330" spans="141:174">
      <c r="EK1330" s="25"/>
      <c r="FM1330" s="25"/>
      <c r="FN1330" s="25"/>
      <c r="FO1330" s="25"/>
      <c r="FP1330" s="25"/>
      <c r="FQ1330" s="25"/>
      <c r="FR1330" s="25"/>
    </row>
    <row r="1331" spans="141:174">
      <c r="EK1331" s="25"/>
      <c r="FM1331" s="25"/>
      <c r="FN1331" s="25"/>
      <c r="FO1331" s="25"/>
      <c r="FP1331" s="25"/>
      <c r="FQ1331" s="25"/>
      <c r="FR1331" s="25"/>
    </row>
    <row r="1332" spans="141:174">
      <c r="EK1332" s="25"/>
      <c r="FM1332" s="25"/>
      <c r="FN1332" s="25"/>
      <c r="FO1332" s="25"/>
      <c r="FP1332" s="25"/>
      <c r="FQ1332" s="25"/>
      <c r="FR1332" s="25"/>
    </row>
    <row r="1333" spans="141:174">
      <c r="EK1333" s="25"/>
      <c r="FM1333" s="25"/>
      <c r="FN1333" s="25"/>
      <c r="FO1333" s="25"/>
      <c r="FP1333" s="25"/>
      <c r="FQ1333" s="25"/>
      <c r="FR1333" s="25"/>
    </row>
    <row r="1334" spans="141:174">
      <c r="EK1334" s="25"/>
      <c r="FM1334" s="25"/>
      <c r="FN1334" s="25"/>
      <c r="FO1334" s="25"/>
      <c r="FP1334" s="25"/>
      <c r="FQ1334" s="25"/>
      <c r="FR1334" s="25"/>
    </row>
    <row r="1335" spans="141:174">
      <c r="EK1335" s="25"/>
      <c r="FM1335" s="25"/>
      <c r="FN1335" s="25"/>
      <c r="FO1335" s="25"/>
      <c r="FP1335" s="25"/>
      <c r="FQ1335" s="25"/>
      <c r="FR1335" s="25"/>
    </row>
    <row r="1336" spans="141:174">
      <c r="EK1336" s="25"/>
      <c r="FM1336" s="25"/>
      <c r="FN1336" s="25"/>
      <c r="FO1336" s="25"/>
      <c r="FP1336" s="25"/>
      <c r="FQ1336" s="25"/>
      <c r="FR1336" s="25"/>
    </row>
    <row r="1337" spans="141:174">
      <c r="EK1337" s="25"/>
      <c r="FM1337" s="25"/>
      <c r="FN1337" s="25"/>
      <c r="FO1337" s="25"/>
      <c r="FP1337" s="25"/>
      <c r="FQ1337" s="25"/>
      <c r="FR1337" s="25"/>
    </row>
    <row r="1338" spans="141:174">
      <c r="EK1338" s="25"/>
      <c r="FM1338" s="25"/>
      <c r="FN1338" s="25"/>
      <c r="FO1338" s="25"/>
      <c r="FP1338" s="25"/>
      <c r="FQ1338" s="25"/>
      <c r="FR1338" s="25"/>
    </row>
    <row r="1339" spans="141:174">
      <c r="EK1339" s="25"/>
      <c r="FM1339" s="25"/>
      <c r="FN1339" s="25"/>
      <c r="FO1339" s="25"/>
      <c r="FP1339" s="25"/>
      <c r="FQ1339" s="25"/>
      <c r="FR1339" s="25"/>
    </row>
    <row r="1340" spans="141:174">
      <c r="EK1340" s="25"/>
      <c r="FM1340" s="25"/>
      <c r="FN1340" s="25"/>
      <c r="FO1340" s="25"/>
      <c r="FP1340" s="25"/>
      <c r="FQ1340" s="25"/>
      <c r="FR1340" s="25"/>
    </row>
    <row r="1341" spans="141:174">
      <c r="EK1341" s="25"/>
      <c r="FM1341" s="25"/>
      <c r="FN1341" s="25"/>
      <c r="FO1341" s="25"/>
      <c r="FP1341" s="25"/>
      <c r="FQ1341" s="25"/>
      <c r="FR1341" s="25"/>
    </row>
    <row r="1342" spans="141:174">
      <c r="EK1342" s="25"/>
      <c r="FM1342" s="25"/>
      <c r="FN1342" s="25"/>
      <c r="FO1342" s="25"/>
      <c r="FP1342" s="25"/>
      <c r="FQ1342" s="25"/>
      <c r="FR1342" s="25"/>
    </row>
    <row r="1343" spans="141:174">
      <c r="EK1343" s="25"/>
      <c r="FM1343" s="25"/>
      <c r="FN1343" s="25"/>
      <c r="FO1343" s="25"/>
      <c r="FP1343" s="25"/>
      <c r="FQ1343" s="25"/>
      <c r="FR1343" s="25"/>
    </row>
    <row r="1344" spans="141:174">
      <c r="EK1344" s="25"/>
      <c r="FM1344" s="25"/>
      <c r="FN1344" s="25"/>
      <c r="FO1344" s="25"/>
      <c r="FP1344" s="25"/>
      <c r="FQ1344" s="25"/>
      <c r="FR1344" s="25"/>
    </row>
    <row r="1345" spans="141:174">
      <c r="EK1345" s="25"/>
      <c r="FM1345" s="25"/>
      <c r="FN1345" s="25"/>
      <c r="FO1345" s="25"/>
      <c r="FP1345" s="25"/>
      <c r="FQ1345" s="25"/>
      <c r="FR1345" s="25"/>
    </row>
    <row r="1346" spans="141:174">
      <c r="EK1346" s="25"/>
      <c r="FM1346" s="25"/>
      <c r="FN1346" s="25"/>
      <c r="FO1346" s="25"/>
      <c r="FP1346" s="25"/>
      <c r="FQ1346" s="25"/>
      <c r="FR1346" s="25"/>
    </row>
    <row r="1347" spans="141:174">
      <c r="EK1347" s="25"/>
      <c r="FM1347" s="25"/>
      <c r="FN1347" s="25"/>
      <c r="FO1347" s="25"/>
      <c r="FP1347" s="25"/>
      <c r="FQ1347" s="25"/>
      <c r="FR1347" s="25"/>
    </row>
    <row r="1348" spans="141:174">
      <c r="EK1348" s="25"/>
      <c r="FM1348" s="25"/>
      <c r="FN1348" s="25"/>
      <c r="FO1348" s="25"/>
      <c r="FP1348" s="25"/>
      <c r="FQ1348" s="25"/>
      <c r="FR1348" s="25"/>
    </row>
    <row r="1349" spans="141:174">
      <c r="EK1349" s="25"/>
      <c r="FM1349" s="25"/>
      <c r="FN1349" s="25"/>
      <c r="FO1349" s="25"/>
      <c r="FP1349" s="25"/>
      <c r="FQ1349" s="25"/>
      <c r="FR1349" s="25"/>
    </row>
    <row r="1350" spans="141:174">
      <c r="EK1350" s="25"/>
      <c r="FM1350" s="25"/>
      <c r="FN1350" s="25"/>
      <c r="FO1350" s="25"/>
      <c r="FP1350" s="25"/>
      <c r="FQ1350" s="25"/>
      <c r="FR1350" s="25"/>
    </row>
    <row r="1351" spans="141:174">
      <c r="EK1351" s="25"/>
      <c r="FM1351" s="25"/>
      <c r="FN1351" s="25"/>
      <c r="FO1351" s="25"/>
      <c r="FP1351" s="25"/>
      <c r="FQ1351" s="25"/>
      <c r="FR1351" s="25"/>
    </row>
    <row r="1352" spans="141:174">
      <c r="EK1352" s="25"/>
      <c r="FM1352" s="25"/>
      <c r="FN1352" s="25"/>
      <c r="FO1352" s="25"/>
      <c r="FP1352" s="25"/>
      <c r="FQ1352" s="25"/>
      <c r="FR1352" s="25"/>
    </row>
    <row r="1353" spans="141:174">
      <c r="EK1353" s="25"/>
      <c r="FM1353" s="25"/>
      <c r="FN1353" s="25"/>
      <c r="FO1353" s="25"/>
      <c r="FP1353" s="25"/>
      <c r="FQ1353" s="25"/>
      <c r="FR1353" s="25"/>
    </row>
    <row r="1354" spans="141:174">
      <c r="EK1354" s="25"/>
      <c r="FM1354" s="25"/>
      <c r="FN1354" s="25"/>
      <c r="FO1354" s="25"/>
      <c r="FP1354" s="25"/>
      <c r="FQ1354" s="25"/>
      <c r="FR1354" s="25"/>
    </row>
    <row r="1355" spans="141:174">
      <c r="EK1355" s="25"/>
      <c r="FM1355" s="25"/>
      <c r="FN1355" s="25"/>
      <c r="FO1355" s="25"/>
      <c r="FP1355" s="25"/>
      <c r="FQ1355" s="25"/>
      <c r="FR1355" s="25"/>
    </row>
    <row r="1356" spans="141:174">
      <c r="EK1356" s="25"/>
      <c r="FM1356" s="25"/>
      <c r="FN1356" s="25"/>
      <c r="FO1356" s="25"/>
      <c r="FP1356" s="25"/>
      <c r="FQ1356" s="25"/>
      <c r="FR1356" s="25"/>
    </row>
    <row r="1357" spans="141:174">
      <c r="EK1357" s="25"/>
      <c r="FM1357" s="25"/>
      <c r="FN1357" s="25"/>
      <c r="FO1357" s="25"/>
      <c r="FP1357" s="25"/>
      <c r="FQ1357" s="25"/>
      <c r="FR1357" s="25"/>
    </row>
    <row r="1358" spans="141:174">
      <c r="EK1358" s="25"/>
      <c r="FM1358" s="25"/>
      <c r="FN1358" s="25"/>
      <c r="FO1358" s="25"/>
      <c r="FP1358" s="25"/>
      <c r="FQ1358" s="25"/>
      <c r="FR1358" s="25"/>
    </row>
    <row r="1359" spans="141:174">
      <c r="EK1359" s="25"/>
      <c r="FM1359" s="25"/>
      <c r="FN1359" s="25"/>
      <c r="FO1359" s="25"/>
      <c r="FP1359" s="25"/>
      <c r="FQ1359" s="25"/>
      <c r="FR1359" s="25"/>
    </row>
    <row r="1360" spans="141:174">
      <c r="EK1360" s="25"/>
      <c r="FM1360" s="25"/>
      <c r="FN1360" s="25"/>
      <c r="FO1360" s="25"/>
      <c r="FP1360" s="25"/>
      <c r="FQ1360" s="25"/>
      <c r="FR1360" s="25"/>
    </row>
    <row r="1361" spans="141:174">
      <c r="EK1361" s="25"/>
      <c r="FM1361" s="25"/>
      <c r="FN1361" s="25"/>
      <c r="FO1361" s="25"/>
      <c r="FP1361" s="25"/>
      <c r="FQ1361" s="25"/>
      <c r="FR1361" s="25"/>
    </row>
    <row r="1362" spans="141:174">
      <c r="EK1362" s="25"/>
      <c r="FM1362" s="25"/>
      <c r="FN1362" s="25"/>
      <c r="FO1362" s="25"/>
      <c r="FP1362" s="25"/>
      <c r="FQ1362" s="25"/>
      <c r="FR1362" s="25"/>
    </row>
    <row r="1363" spans="141:174">
      <c r="EK1363" s="25"/>
      <c r="FM1363" s="25"/>
      <c r="FN1363" s="25"/>
      <c r="FO1363" s="25"/>
      <c r="FP1363" s="25"/>
      <c r="FQ1363" s="25"/>
      <c r="FR1363" s="25"/>
    </row>
    <row r="1364" spans="141:174">
      <c r="EK1364" s="25"/>
      <c r="FM1364" s="25"/>
      <c r="FN1364" s="25"/>
      <c r="FO1364" s="25"/>
      <c r="FP1364" s="25"/>
      <c r="FQ1364" s="25"/>
      <c r="FR1364" s="25"/>
    </row>
    <row r="1365" spans="141:174">
      <c r="EK1365" s="25"/>
      <c r="FM1365" s="25"/>
      <c r="FN1365" s="25"/>
      <c r="FO1365" s="25"/>
      <c r="FP1365" s="25"/>
      <c r="FQ1365" s="25"/>
      <c r="FR1365" s="25"/>
    </row>
    <row r="1366" spans="141:174">
      <c r="EK1366" s="25"/>
      <c r="FM1366" s="25"/>
      <c r="FN1366" s="25"/>
      <c r="FO1366" s="25"/>
      <c r="FP1366" s="25"/>
      <c r="FQ1366" s="25"/>
      <c r="FR1366" s="25"/>
    </row>
    <row r="1367" spans="141:174">
      <c r="EK1367" s="25"/>
      <c r="FM1367" s="25"/>
      <c r="FN1367" s="25"/>
      <c r="FO1367" s="25"/>
      <c r="FP1367" s="25"/>
      <c r="FQ1367" s="25"/>
      <c r="FR1367" s="25"/>
    </row>
    <row r="1368" spans="141:174">
      <c r="EK1368" s="25"/>
      <c r="FM1368" s="25"/>
      <c r="FN1368" s="25"/>
      <c r="FO1368" s="25"/>
      <c r="FP1368" s="25"/>
      <c r="FQ1368" s="25"/>
      <c r="FR1368" s="25"/>
    </row>
    <row r="1369" spans="141:174">
      <c r="EK1369" s="25"/>
      <c r="FM1369" s="25"/>
      <c r="FN1369" s="25"/>
      <c r="FO1369" s="25"/>
      <c r="FP1369" s="25"/>
      <c r="FQ1369" s="25"/>
      <c r="FR1369" s="25"/>
    </row>
    <row r="1370" spans="141:174">
      <c r="EK1370" s="25"/>
      <c r="FM1370" s="25"/>
      <c r="FN1370" s="25"/>
      <c r="FO1370" s="25"/>
      <c r="FP1370" s="25"/>
      <c r="FQ1370" s="25"/>
      <c r="FR1370" s="25"/>
    </row>
    <row r="1371" spans="141:174">
      <c r="EK1371" s="25"/>
      <c r="FM1371" s="25"/>
      <c r="FN1371" s="25"/>
      <c r="FO1371" s="25"/>
      <c r="FP1371" s="25"/>
      <c r="FQ1371" s="25"/>
      <c r="FR1371" s="25"/>
    </row>
    <row r="1372" spans="141:174">
      <c r="EK1372" s="25"/>
      <c r="FM1372" s="25"/>
      <c r="FN1372" s="25"/>
      <c r="FO1372" s="25"/>
      <c r="FP1372" s="25"/>
      <c r="FQ1372" s="25"/>
      <c r="FR1372" s="25"/>
    </row>
    <row r="1373" spans="141:174">
      <c r="EK1373" s="25"/>
      <c r="FM1373" s="25"/>
      <c r="FN1373" s="25"/>
      <c r="FO1373" s="25"/>
      <c r="FP1373" s="25"/>
      <c r="FQ1373" s="25"/>
      <c r="FR1373" s="25"/>
    </row>
    <row r="1374" spans="141:174">
      <c r="EK1374" s="25"/>
      <c r="FM1374" s="25"/>
      <c r="FN1374" s="25"/>
      <c r="FO1374" s="25"/>
      <c r="FP1374" s="25"/>
      <c r="FQ1374" s="25"/>
      <c r="FR1374" s="25"/>
    </row>
    <row r="1375" spans="141:174">
      <c r="EK1375" s="25"/>
      <c r="FM1375" s="25"/>
      <c r="FN1375" s="25"/>
      <c r="FO1375" s="25"/>
      <c r="FP1375" s="25"/>
      <c r="FQ1375" s="25"/>
      <c r="FR1375" s="25"/>
    </row>
    <row r="1376" spans="141:174">
      <c r="EK1376" s="25"/>
      <c r="FM1376" s="25"/>
      <c r="FN1376" s="25"/>
      <c r="FO1376" s="25"/>
      <c r="FP1376" s="25"/>
      <c r="FQ1376" s="25"/>
      <c r="FR1376" s="25"/>
    </row>
    <row r="1377" spans="141:174">
      <c r="EK1377" s="25"/>
      <c r="FM1377" s="25"/>
      <c r="FN1377" s="25"/>
      <c r="FO1377" s="25"/>
      <c r="FP1377" s="25"/>
      <c r="FQ1377" s="25"/>
      <c r="FR1377" s="25"/>
    </row>
    <row r="1378" spans="141:174">
      <c r="EK1378" s="25"/>
      <c r="FM1378" s="25"/>
      <c r="FN1378" s="25"/>
      <c r="FO1378" s="25"/>
      <c r="FP1378" s="25"/>
      <c r="FQ1378" s="25"/>
      <c r="FR1378" s="25"/>
    </row>
    <row r="1379" spans="141:174">
      <c r="EK1379" s="25"/>
      <c r="FM1379" s="25"/>
      <c r="FN1379" s="25"/>
      <c r="FO1379" s="25"/>
      <c r="FP1379" s="25"/>
      <c r="FQ1379" s="25"/>
      <c r="FR1379" s="25"/>
    </row>
    <row r="1380" spans="141:174">
      <c r="EK1380" s="25"/>
      <c r="FM1380" s="25"/>
      <c r="FN1380" s="25"/>
      <c r="FO1380" s="25"/>
      <c r="FP1380" s="25"/>
      <c r="FQ1380" s="25"/>
      <c r="FR1380" s="25"/>
    </row>
    <row r="1381" spans="141:174">
      <c r="EK1381" s="25"/>
      <c r="FM1381" s="25"/>
      <c r="FN1381" s="25"/>
      <c r="FO1381" s="25"/>
      <c r="FP1381" s="25"/>
      <c r="FQ1381" s="25"/>
      <c r="FR1381" s="25"/>
    </row>
    <row r="1382" spans="141:174">
      <c r="EK1382" s="25"/>
      <c r="FM1382" s="25"/>
      <c r="FN1382" s="25"/>
      <c r="FO1382" s="25"/>
      <c r="FP1382" s="25"/>
      <c r="FQ1382" s="25"/>
      <c r="FR1382" s="25"/>
    </row>
    <row r="1383" spans="141:174">
      <c r="EK1383" s="25"/>
      <c r="FM1383" s="25"/>
      <c r="FN1383" s="25"/>
      <c r="FO1383" s="25"/>
      <c r="FP1383" s="25"/>
      <c r="FQ1383" s="25"/>
      <c r="FR1383" s="25"/>
    </row>
    <row r="1384" spans="141:174">
      <c r="EK1384" s="25"/>
      <c r="FM1384" s="25"/>
      <c r="FN1384" s="25"/>
      <c r="FO1384" s="25"/>
      <c r="FP1384" s="25"/>
      <c r="FQ1384" s="25"/>
      <c r="FR1384" s="25"/>
    </row>
    <row r="1385" spans="141:174">
      <c r="EK1385" s="25"/>
      <c r="FM1385" s="25"/>
      <c r="FN1385" s="25"/>
      <c r="FO1385" s="25"/>
      <c r="FP1385" s="25"/>
      <c r="FQ1385" s="25"/>
      <c r="FR1385" s="25"/>
    </row>
    <row r="1386" spans="141:174">
      <c r="EK1386" s="25"/>
      <c r="FM1386" s="25"/>
      <c r="FN1386" s="25"/>
      <c r="FO1386" s="25"/>
      <c r="FP1386" s="25"/>
      <c r="FQ1386" s="25"/>
      <c r="FR1386" s="25"/>
    </row>
    <row r="1387" spans="141:174">
      <c r="EK1387" s="25"/>
      <c r="FM1387" s="25"/>
      <c r="FN1387" s="25"/>
      <c r="FO1387" s="25"/>
      <c r="FP1387" s="25"/>
      <c r="FQ1387" s="25"/>
      <c r="FR1387" s="25"/>
    </row>
    <row r="1388" spans="141:174">
      <c r="EK1388" s="25"/>
      <c r="FM1388" s="25"/>
      <c r="FN1388" s="25"/>
      <c r="FO1388" s="25"/>
      <c r="FP1388" s="25"/>
      <c r="FQ1388" s="25"/>
      <c r="FR1388" s="25"/>
    </row>
    <row r="1389" spans="141:174">
      <c r="EK1389" s="25"/>
      <c r="FM1389" s="25"/>
      <c r="FN1389" s="25"/>
      <c r="FO1389" s="25"/>
      <c r="FP1389" s="25"/>
      <c r="FQ1389" s="25"/>
      <c r="FR1389" s="25"/>
    </row>
    <row r="1390" spans="141:174">
      <c r="EK1390" s="25"/>
      <c r="FM1390" s="25"/>
      <c r="FN1390" s="25"/>
      <c r="FO1390" s="25"/>
      <c r="FP1390" s="25"/>
      <c r="FQ1390" s="25"/>
      <c r="FR1390" s="25"/>
    </row>
    <row r="1391" spans="141:174">
      <c r="EK1391" s="25"/>
      <c r="FM1391" s="25"/>
      <c r="FN1391" s="25"/>
      <c r="FO1391" s="25"/>
      <c r="FP1391" s="25"/>
      <c r="FQ1391" s="25"/>
      <c r="FR1391" s="25"/>
    </row>
    <row r="1392" spans="141:174">
      <c r="EK1392" s="25"/>
      <c r="FM1392" s="25"/>
      <c r="FN1392" s="25"/>
      <c r="FO1392" s="25"/>
      <c r="FP1392" s="25"/>
      <c r="FQ1392" s="25"/>
      <c r="FR1392" s="25"/>
    </row>
    <row r="1393" spans="141:174">
      <c r="EK1393" s="25"/>
      <c r="FM1393" s="25"/>
      <c r="FN1393" s="25"/>
      <c r="FO1393" s="25"/>
      <c r="FP1393" s="25"/>
      <c r="FQ1393" s="25"/>
      <c r="FR1393" s="25"/>
    </row>
    <row r="1394" spans="141:174">
      <c r="EK1394" s="25"/>
      <c r="FM1394" s="25"/>
      <c r="FN1394" s="25"/>
      <c r="FO1394" s="25"/>
      <c r="FP1394" s="25"/>
      <c r="FQ1394" s="25"/>
      <c r="FR1394" s="25"/>
    </row>
    <row r="1395" spans="141:174">
      <c r="EK1395" s="25"/>
      <c r="FM1395" s="25"/>
      <c r="FN1395" s="25"/>
      <c r="FO1395" s="25"/>
      <c r="FP1395" s="25"/>
      <c r="FQ1395" s="25"/>
      <c r="FR1395" s="25"/>
    </row>
    <row r="1396" spans="141:174">
      <c r="EK1396" s="25"/>
      <c r="FM1396" s="25"/>
      <c r="FN1396" s="25"/>
      <c r="FO1396" s="25"/>
      <c r="FP1396" s="25"/>
      <c r="FQ1396" s="25"/>
      <c r="FR1396" s="25"/>
    </row>
    <row r="1397" spans="141:174">
      <c r="EK1397" s="25"/>
      <c r="FM1397" s="25"/>
      <c r="FN1397" s="25"/>
      <c r="FO1397" s="25"/>
      <c r="FP1397" s="25"/>
      <c r="FQ1397" s="25"/>
      <c r="FR1397" s="25"/>
    </row>
    <row r="1398" spans="141:174">
      <c r="EK1398" s="25"/>
      <c r="FM1398" s="25"/>
      <c r="FN1398" s="25"/>
      <c r="FO1398" s="25"/>
      <c r="FP1398" s="25"/>
      <c r="FQ1398" s="25"/>
      <c r="FR1398" s="25"/>
    </row>
    <row r="1399" spans="141:174">
      <c r="EK1399" s="25"/>
      <c r="FM1399" s="25"/>
      <c r="FN1399" s="25"/>
      <c r="FO1399" s="25"/>
      <c r="FP1399" s="25"/>
      <c r="FQ1399" s="25"/>
      <c r="FR1399" s="25"/>
    </row>
    <row r="1400" spans="141:174">
      <c r="EK1400" s="25"/>
      <c r="FM1400" s="25"/>
      <c r="FN1400" s="25"/>
      <c r="FO1400" s="25"/>
      <c r="FP1400" s="25"/>
      <c r="FQ1400" s="25"/>
      <c r="FR1400" s="25"/>
    </row>
    <row r="1401" spans="141:174">
      <c r="EK1401" s="25"/>
      <c r="FM1401" s="25"/>
      <c r="FN1401" s="25"/>
      <c r="FO1401" s="25"/>
      <c r="FP1401" s="25"/>
      <c r="FQ1401" s="25"/>
      <c r="FR1401" s="25"/>
    </row>
    <row r="1402" spans="141:174">
      <c r="EK1402" s="25"/>
      <c r="FM1402" s="25"/>
      <c r="FN1402" s="25"/>
      <c r="FO1402" s="25"/>
      <c r="FP1402" s="25"/>
      <c r="FQ1402" s="25"/>
      <c r="FR1402" s="25"/>
    </row>
    <row r="1403" spans="141:174">
      <c r="EK1403" s="25"/>
      <c r="FM1403" s="25"/>
      <c r="FN1403" s="25"/>
      <c r="FO1403" s="25"/>
      <c r="FP1403" s="25"/>
      <c r="FQ1403" s="25"/>
      <c r="FR1403" s="25"/>
    </row>
    <row r="1404" spans="141:174">
      <c r="EK1404" s="25"/>
      <c r="FM1404" s="25"/>
      <c r="FN1404" s="25"/>
      <c r="FO1404" s="25"/>
      <c r="FP1404" s="25"/>
      <c r="FQ1404" s="25"/>
      <c r="FR1404" s="25"/>
    </row>
    <row r="1405" spans="141:174">
      <c r="EK1405" s="25"/>
      <c r="FM1405" s="25"/>
      <c r="FN1405" s="25"/>
      <c r="FO1405" s="25"/>
      <c r="FP1405" s="25"/>
      <c r="FQ1405" s="25"/>
      <c r="FR1405" s="25"/>
    </row>
    <row r="1406" spans="141:174">
      <c r="EK1406" s="25"/>
      <c r="FM1406" s="25"/>
      <c r="FN1406" s="25"/>
      <c r="FO1406" s="25"/>
      <c r="FP1406" s="25"/>
      <c r="FQ1406" s="25"/>
      <c r="FR1406" s="25"/>
    </row>
    <row r="1407" spans="141:174">
      <c r="EK1407" s="25"/>
      <c r="FM1407" s="25"/>
      <c r="FN1407" s="25"/>
      <c r="FO1407" s="25"/>
      <c r="FP1407" s="25"/>
      <c r="FQ1407" s="25"/>
      <c r="FR1407" s="25"/>
    </row>
    <row r="1408" spans="141:174">
      <c r="EK1408" s="25"/>
      <c r="FM1408" s="25"/>
      <c r="FN1408" s="25"/>
      <c r="FO1408" s="25"/>
      <c r="FP1408" s="25"/>
      <c r="FQ1408" s="25"/>
      <c r="FR1408" s="25"/>
    </row>
    <row r="1409" spans="141:174">
      <c r="EK1409" s="25"/>
      <c r="FM1409" s="25"/>
      <c r="FN1409" s="25"/>
      <c r="FO1409" s="25"/>
      <c r="FP1409" s="25"/>
      <c r="FQ1409" s="25"/>
      <c r="FR1409" s="25"/>
    </row>
    <row r="1410" spans="141:174">
      <c r="EK1410" s="25"/>
      <c r="FM1410" s="25"/>
      <c r="FN1410" s="25"/>
      <c r="FO1410" s="25"/>
      <c r="FP1410" s="25"/>
      <c r="FQ1410" s="25"/>
      <c r="FR1410" s="25"/>
    </row>
    <row r="1411" spans="141:174">
      <c r="EK1411" s="25"/>
      <c r="FM1411" s="25"/>
      <c r="FN1411" s="25"/>
      <c r="FO1411" s="25"/>
      <c r="FP1411" s="25"/>
      <c r="FQ1411" s="25"/>
      <c r="FR1411" s="25"/>
    </row>
    <row r="1412" spans="141:174">
      <c r="EK1412" s="25"/>
      <c r="FM1412" s="25"/>
      <c r="FN1412" s="25"/>
      <c r="FO1412" s="25"/>
      <c r="FP1412" s="25"/>
      <c r="FQ1412" s="25"/>
      <c r="FR1412" s="25"/>
    </row>
    <row r="1413" spans="141:174">
      <c r="EK1413" s="25"/>
      <c r="FM1413" s="25"/>
      <c r="FN1413" s="25"/>
      <c r="FO1413" s="25"/>
      <c r="FP1413" s="25"/>
      <c r="FQ1413" s="25"/>
      <c r="FR1413" s="25"/>
    </row>
    <row r="1414" spans="141:174">
      <c r="EK1414" s="25"/>
      <c r="FM1414" s="25"/>
      <c r="FN1414" s="25"/>
      <c r="FO1414" s="25"/>
      <c r="FP1414" s="25"/>
      <c r="FQ1414" s="25"/>
      <c r="FR1414" s="25"/>
    </row>
    <row r="1415" spans="141:174">
      <c r="EK1415" s="25"/>
      <c r="FM1415" s="25"/>
      <c r="FN1415" s="25"/>
      <c r="FO1415" s="25"/>
      <c r="FP1415" s="25"/>
      <c r="FQ1415" s="25"/>
      <c r="FR1415" s="25"/>
    </row>
    <row r="1416" spans="141:174">
      <c r="EK1416" s="25"/>
      <c r="FM1416" s="25"/>
      <c r="FN1416" s="25"/>
      <c r="FO1416" s="25"/>
      <c r="FP1416" s="25"/>
      <c r="FQ1416" s="25"/>
      <c r="FR1416" s="25"/>
    </row>
    <row r="1417" spans="141:174">
      <c r="EK1417" s="25"/>
      <c r="FM1417" s="25"/>
      <c r="FN1417" s="25"/>
      <c r="FO1417" s="25"/>
      <c r="FP1417" s="25"/>
      <c r="FQ1417" s="25"/>
      <c r="FR1417" s="25"/>
    </row>
    <row r="1418" spans="141:174">
      <c r="EK1418" s="25"/>
      <c r="FM1418" s="25"/>
      <c r="FN1418" s="25"/>
      <c r="FO1418" s="25"/>
      <c r="FP1418" s="25"/>
      <c r="FQ1418" s="25"/>
      <c r="FR1418" s="25"/>
    </row>
    <row r="1419" spans="141:174">
      <c r="EK1419" s="25"/>
      <c r="FM1419" s="25"/>
      <c r="FN1419" s="25"/>
      <c r="FO1419" s="25"/>
      <c r="FP1419" s="25"/>
      <c r="FQ1419" s="25"/>
      <c r="FR1419" s="25"/>
    </row>
    <row r="1420" spans="141:174">
      <c r="EK1420" s="25"/>
      <c r="FM1420" s="25"/>
      <c r="FN1420" s="25"/>
      <c r="FO1420" s="25"/>
      <c r="FP1420" s="25"/>
      <c r="FQ1420" s="25"/>
      <c r="FR1420" s="25"/>
    </row>
    <row r="1421" spans="141:174">
      <c r="EK1421" s="25"/>
      <c r="FM1421" s="25"/>
      <c r="FN1421" s="25"/>
      <c r="FO1421" s="25"/>
      <c r="FP1421" s="25"/>
      <c r="FQ1421" s="25"/>
      <c r="FR1421" s="25"/>
    </row>
    <row r="1422" spans="141:174">
      <c r="EK1422" s="25"/>
      <c r="FM1422" s="25"/>
      <c r="FN1422" s="25"/>
      <c r="FO1422" s="25"/>
      <c r="FP1422" s="25"/>
      <c r="FQ1422" s="25"/>
      <c r="FR1422" s="25"/>
    </row>
    <row r="1423" spans="141:174">
      <c r="EK1423" s="25"/>
      <c r="FM1423" s="25"/>
      <c r="FN1423" s="25"/>
      <c r="FO1423" s="25"/>
      <c r="FP1423" s="25"/>
      <c r="FQ1423" s="25"/>
      <c r="FR1423" s="25"/>
    </row>
    <row r="1424" spans="141:174">
      <c r="EK1424" s="25"/>
      <c r="FM1424" s="25"/>
      <c r="FN1424" s="25"/>
      <c r="FO1424" s="25"/>
      <c r="FP1424" s="25"/>
      <c r="FQ1424" s="25"/>
      <c r="FR1424" s="25"/>
    </row>
    <row r="1425" spans="141:174">
      <c r="EK1425" s="25"/>
      <c r="FM1425" s="25"/>
      <c r="FN1425" s="25"/>
      <c r="FO1425" s="25"/>
      <c r="FP1425" s="25"/>
      <c r="FQ1425" s="25"/>
      <c r="FR1425" s="25"/>
    </row>
    <row r="1426" spans="141:174">
      <c r="EK1426" s="25"/>
      <c r="FM1426" s="25"/>
      <c r="FN1426" s="25"/>
      <c r="FO1426" s="25"/>
      <c r="FP1426" s="25"/>
      <c r="FQ1426" s="25"/>
      <c r="FR1426" s="25"/>
    </row>
    <row r="1427" spans="141:174">
      <c r="EK1427" s="25"/>
      <c r="FM1427" s="25"/>
      <c r="FN1427" s="25"/>
      <c r="FO1427" s="25"/>
      <c r="FP1427" s="25"/>
      <c r="FQ1427" s="25"/>
      <c r="FR1427" s="25"/>
    </row>
    <row r="1428" spans="141:174">
      <c r="EK1428" s="25"/>
      <c r="FM1428" s="25"/>
      <c r="FN1428" s="25"/>
      <c r="FO1428" s="25"/>
      <c r="FP1428" s="25"/>
      <c r="FQ1428" s="25"/>
      <c r="FR1428" s="25"/>
    </row>
    <row r="1429" spans="141:174">
      <c r="EK1429" s="25"/>
      <c r="FM1429" s="25"/>
      <c r="FN1429" s="25"/>
      <c r="FO1429" s="25"/>
      <c r="FP1429" s="25"/>
      <c r="FQ1429" s="25"/>
      <c r="FR1429" s="25"/>
    </row>
    <row r="1430" spans="141:174">
      <c r="EK1430" s="25"/>
      <c r="FM1430" s="25"/>
      <c r="FN1430" s="25"/>
      <c r="FO1430" s="25"/>
      <c r="FP1430" s="25"/>
      <c r="FQ1430" s="25"/>
      <c r="FR1430" s="25"/>
    </row>
    <row r="1431" spans="141:174">
      <c r="EK1431" s="25"/>
      <c r="FM1431" s="25"/>
      <c r="FN1431" s="25"/>
      <c r="FO1431" s="25"/>
      <c r="FP1431" s="25"/>
      <c r="FQ1431" s="25"/>
      <c r="FR1431" s="25"/>
    </row>
    <row r="1432" spans="141:174">
      <c r="EK1432" s="25"/>
      <c r="FM1432" s="25"/>
      <c r="FN1432" s="25"/>
      <c r="FO1432" s="25"/>
      <c r="FP1432" s="25"/>
      <c r="FQ1432" s="25"/>
      <c r="FR1432" s="25"/>
    </row>
    <row r="1433" spans="141:174">
      <c r="EK1433" s="25"/>
      <c r="FM1433" s="25"/>
      <c r="FN1433" s="25"/>
      <c r="FO1433" s="25"/>
      <c r="FP1433" s="25"/>
      <c r="FQ1433" s="25"/>
      <c r="FR1433" s="25"/>
    </row>
    <row r="1434" spans="141:174">
      <c r="EK1434" s="25"/>
      <c r="FM1434" s="25"/>
      <c r="FN1434" s="25"/>
      <c r="FO1434" s="25"/>
      <c r="FP1434" s="25"/>
      <c r="FQ1434" s="25"/>
      <c r="FR1434" s="25"/>
    </row>
    <row r="1435" spans="141:174">
      <c r="EK1435" s="25"/>
      <c r="FM1435" s="25"/>
      <c r="FN1435" s="25"/>
      <c r="FO1435" s="25"/>
      <c r="FP1435" s="25"/>
      <c r="FQ1435" s="25"/>
      <c r="FR1435" s="25"/>
    </row>
    <row r="1436" spans="141:174">
      <c r="EK1436" s="25"/>
      <c r="FM1436" s="25"/>
      <c r="FN1436" s="25"/>
      <c r="FO1436" s="25"/>
      <c r="FP1436" s="25"/>
      <c r="FQ1436" s="25"/>
      <c r="FR1436" s="25"/>
    </row>
    <row r="1437" spans="141:174">
      <c r="EK1437" s="25"/>
      <c r="FM1437" s="25"/>
      <c r="FN1437" s="25"/>
      <c r="FO1437" s="25"/>
      <c r="FP1437" s="25"/>
      <c r="FQ1437" s="25"/>
      <c r="FR1437" s="25"/>
    </row>
    <row r="1438" spans="141:174">
      <c r="EK1438" s="25"/>
      <c r="FM1438" s="25"/>
      <c r="FN1438" s="25"/>
      <c r="FO1438" s="25"/>
      <c r="FP1438" s="25"/>
      <c r="FQ1438" s="25"/>
      <c r="FR1438" s="25"/>
    </row>
    <row r="1439" spans="141:174">
      <c r="EK1439" s="25"/>
      <c r="FM1439" s="25"/>
      <c r="FN1439" s="25"/>
      <c r="FO1439" s="25"/>
      <c r="FP1439" s="25"/>
      <c r="FQ1439" s="25"/>
      <c r="FR1439" s="25"/>
    </row>
    <row r="1440" spans="141:174">
      <c r="EK1440" s="25"/>
      <c r="FM1440" s="25"/>
      <c r="FN1440" s="25"/>
      <c r="FO1440" s="25"/>
      <c r="FP1440" s="25"/>
      <c r="FQ1440" s="25"/>
      <c r="FR1440" s="25"/>
    </row>
    <row r="1441" spans="141:174">
      <c r="EK1441" s="25"/>
      <c r="FM1441" s="25"/>
      <c r="FN1441" s="25"/>
      <c r="FO1441" s="25"/>
      <c r="FP1441" s="25"/>
      <c r="FQ1441" s="25"/>
      <c r="FR1441" s="25"/>
    </row>
    <row r="1442" spans="141:174">
      <c r="EK1442" s="25"/>
      <c r="FM1442" s="25"/>
      <c r="FN1442" s="25"/>
      <c r="FO1442" s="25"/>
      <c r="FP1442" s="25"/>
      <c r="FQ1442" s="25"/>
      <c r="FR1442" s="25"/>
    </row>
    <row r="1443" spans="141:174">
      <c r="EK1443" s="25"/>
      <c r="FM1443" s="25"/>
      <c r="FN1443" s="25"/>
      <c r="FO1443" s="25"/>
      <c r="FP1443" s="25"/>
      <c r="FQ1443" s="25"/>
      <c r="FR1443" s="25"/>
    </row>
    <row r="1444" spans="141:174">
      <c r="EK1444" s="25"/>
      <c r="FM1444" s="25"/>
      <c r="FN1444" s="25"/>
      <c r="FO1444" s="25"/>
      <c r="FP1444" s="25"/>
      <c r="FQ1444" s="25"/>
      <c r="FR1444" s="25"/>
    </row>
    <row r="1445" spans="141:174">
      <c r="EK1445" s="25"/>
      <c r="FM1445" s="25"/>
      <c r="FN1445" s="25"/>
      <c r="FO1445" s="25"/>
      <c r="FP1445" s="25"/>
      <c r="FQ1445" s="25"/>
      <c r="FR1445" s="25"/>
    </row>
    <row r="1446" spans="141:174">
      <c r="EK1446" s="25"/>
      <c r="FM1446" s="25"/>
      <c r="FN1446" s="25"/>
      <c r="FO1446" s="25"/>
      <c r="FP1446" s="25"/>
      <c r="FQ1446" s="25"/>
      <c r="FR1446" s="25"/>
    </row>
    <row r="1447" spans="141:174">
      <c r="EK1447" s="25"/>
      <c r="FM1447" s="25"/>
      <c r="FN1447" s="25"/>
      <c r="FO1447" s="25"/>
      <c r="FP1447" s="25"/>
      <c r="FQ1447" s="25"/>
      <c r="FR1447" s="25"/>
    </row>
    <row r="1448" spans="141:174">
      <c r="EK1448" s="25"/>
      <c r="FM1448" s="25"/>
      <c r="FN1448" s="25"/>
      <c r="FO1448" s="25"/>
      <c r="FP1448" s="25"/>
      <c r="FQ1448" s="25"/>
      <c r="FR1448" s="25"/>
    </row>
    <row r="1449" spans="141:174">
      <c r="EK1449" s="25"/>
      <c r="FM1449" s="25"/>
      <c r="FN1449" s="25"/>
      <c r="FO1449" s="25"/>
      <c r="FP1449" s="25"/>
      <c r="FQ1449" s="25"/>
      <c r="FR1449" s="25"/>
    </row>
    <row r="1450" spans="141:174">
      <c r="EK1450" s="25"/>
      <c r="FM1450" s="25"/>
      <c r="FN1450" s="25"/>
      <c r="FO1450" s="25"/>
      <c r="FP1450" s="25"/>
      <c r="FQ1450" s="25"/>
      <c r="FR1450" s="25"/>
    </row>
    <row r="1451" spans="141:174">
      <c r="EK1451" s="25"/>
      <c r="FM1451" s="25"/>
      <c r="FN1451" s="25"/>
      <c r="FO1451" s="25"/>
      <c r="FP1451" s="25"/>
      <c r="FQ1451" s="25"/>
      <c r="FR1451" s="25"/>
    </row>
    <row r="1452" spans="141:174">
      <c r="EK1452" s="25"/>
      <c r="FM1452" s="25"/>
      <c r="FN1452" s="25"/>
      <c r="FO1452" s="25"/>
      <c r="FP1452" s="25"/>
      <c r="FQ1452" s="25"/>
      <c r="FR1452" s="25"/>
    </row>
    <row r="1453" spans="141:174">
      <c r="EK1453" s="25"/>
      <c r="FM1453" s="25"/>
      <c r="FN1453" s="25"/>
      <c r="FO1453" s="25"/>
      <c r="FP1453" s="25"/>
      <c r="FQ1453" s="25"/>
      <c r="FR1453" s="25"/>
    </row>
    <row r="1454" spans="141:174">
      <c r="EK1454" s="25"/>
      <c r="FM1454" s="25"/>
      <c r="FN1454" s="25"/>
      <c r="FO1454" s="25"/>
      <c r="FP1454" s="25"/>
      <c r="FQ1454" s="25"/>
      <c r="FR1454" s="25"/>
    </row>
    <row r="1455" spans="141:174">
      <c r="EK1455" s="25"/>
      <c r="FM1455" s="25"/>
      <c r="FN1455" s="25"/>
      <c r="FO1455" s="25"/>
      <c r="FP1455" s="25"/>
      <c r="FQ1455" s="25"/>
      <c r="FR1455" s="25"/>
    </row>
    <row r="1456" spans="141:174">
      <c r="EK1456" s="25"/>
      <c r="FM1456" s="25"/>
      <c r="FN1456" s="25"/>
      <c r="FO1456" s="25"/>
      <c r="FP1456" s="25"/>
      <c r="FQ1456" s="25"/>
      <c r="FR1456" s="25"/>
    </row>
    <row r="1457" spans="141:174">
      <c r="EK1457" s="25"/>
      <c r="FM1457" s="25"/>
      <c r="FN1457" s="25"/>
      <c r="FO1457" s="25"/>
      <c r="FP1457" s="25"/>
      <c r="FQ1457" s="25"/>
      <c r="FR1457" s="25"/>
    </row>
    <row r="1458" spans="141:174">
      <c r="EK1458" s="25"/>
      <c r="FM1458" s="25"/>
      <c r="FN1458" s="25"/>
      <c r="FO1458" s="25"/>
      <c r="FP1458" s="25"/>
      <c r="FQ1458" s="25"/>
      <c r="FR1458" s="25"/>
    </row>
    <row r="1459" spans="141:174">
      <c r="EK1459" s="25"/>
      <c r="FM1459" s="25"/>
      <c r="FN1459" s="25"/>
      <c r="FO1459" s="25"/>
      <c r="FP1459" s="25"/>
      <c r="FQ1459" s="25"/>
      <c r="FR1459" s="25"/>
    </row>
    <row r="1460" spans="141:174">
      <c r="EK1460" s="25"/>
      <c r="FM1460" s="25"/>
      <c r="FN1460" s="25"/>
      <c r="FO1460" s="25"/>
      <c r="FP1460" s="25"/>
      <c r="FQ1460" s="25"/>
      <c r="FR1460" s="25"/>
    </row>
    <row r="1461" spans="141:174">
      <c r="EK1461" s="25"/>
      <c r="FM1461" s="25"/>
      <c r="FN1461" s="25"/>
      <c r="FO1461" s="25"/>
      <c r="FP1461" s="25"/>
      <c r="FQ1461" s="25"/>
      <c r="FR1461" s="25"/>
    </row>
    <row r="1462" spans="141:174">
      <c r="EK1462" s="25"/>
      <c r="FM1462" s="25"/>
      <c r="FN1462" s="25"/>
      <c r="FO1462" s="25"/>
      <c r="FP1462" s="25"/>
      <c r="FQ1462" s="25"/>
      <c r="FR1462" s="25"/>
    </row>
    <row r="1463" spans="141:174">
      <c r="EK1463" s="25"/>
      <c r="FM1463" s="25"/>
      <c r="FN1463" s="25"/>
      <c r="FO1463" s="25"/>
      <c r="FP1463" s="25"/>
      <c r="FQ1463" s="25"/>
      <c r="FR1463" s="25"/>
    </row>
    <row r="1464" spans="141:174">
      <c r="EK1464" s="25"/>
      <c r="FM1464" s="25"/>
      <c r="FN1464" s="25"/>
      <c r="FO1464" s="25"/>
      <c r="FP1464" s="25"/>
      <c r="FQ1464" s="25"/>
      <c r="FR1464" s="25"/>
    </row>
    <row r="1465" spans="141:174">
      <c r="EK1465" s="25"/>
      <c r="FM1465" s="25"/>
      <c r="FN1465" s="25"/>
      <c r="FO1465" s="25"/>
      <c r="FP1465" s="25"/>
      <c r="FQ1465" s="25"/>
      <c r="FR1465" s="25"/>
    </row>
    <row r="1466" spans="141:174">
      <c r="EK1466" s="25"/>
      <c r="FM1466" s="25"/>
      <c r="FN1466" s="25"/>
      <c r="FO1466" s="25"/>
      <c r="FP1466" s="25"/>
      <c r="FQ1466" s="25"/>
      <c r="FR1466" s="25"/>
    </row>
    <row r="1467" spans="141:174">
      <c r="EK1467" s="25"/>
      <c r="FM1467" s="25"/>
      <c r="FN1467" s="25"/>
      <c r="FO1467" s="25"/>
      <c r="FP1467" s="25"/>
      <c r="FQ1467" s="25"/>
      <c r="FR1467" s="25"/>
    </row>
    <row r="1468" spans="141:174">
      <c r="EK1468" s="25"/>
      <c r="FM1468" s="25"/>
      <c r="FN1468" s="25"/>
      <c r="FO1468" s="25"/>
      <c r="FP1468" s="25"/>
      <c r="FQ1468" s="25"/>
      <c r="FR1468" s="25"/>
    </row>
    <row r="1469" spans="141:174">
      <c r="EK1469" s="25"/>
      <c r="FM1469" s="25"/>
      <c r="FN1469" s="25"/>
      <c r="FO1469" s="25"/>
      <c r="FP1469" s="25"/>
      <c r="FQ1469" s="25"/>
      <c r="FR1469" s="25"/>
    </row>
    <row r="1470" spans="141:174">
      <c r="EK1470" s="25"/>
      <c r="FM1470" s="25"/>
      <c r="FN1470" s="25"/>
      <c r="FO1470" s="25"/>
      <c r="FP1470" s="25"/>
      <c r="FQ1470" s="25"/>
      <c r="FR1470" s="25"/>
    </row>
    <row r="1471" spans="141:174">
      <c r="EK1471" s="25"/>
      <c r="FM1471" s="25"/>
      <c r="FN1471" s="25"/>
      <c r="FO1471" s="25"/>
      <c r="FP1471" s="25"/>
      <c r="FQ1471" s="25"/>
      <c r="FR1471" s="25"/>
    </row>
    <row r="1472" spans="141:174">
      <c r="EK1472" s="25"/>
      <c r="FM1472" s="25"/>
      <c r="FN1472" s="25"/>
      <c r="FO1472" s="25"/>
      <c r="FP1472" s="25"/>
      <c r="FQ1472" s="25"/>
      <c r="FR1472" s="25"/>
    </row>
    <row r="1473" spans="141:174">
      <c r="EK1473" s="25"/>
      <c r="FM1473" s="25"/>
      <c r="FN1473" s="25"/>
      <c r="FO1473" s="25"/>
      <c r="FP1473" s="25"/>
      <c r="FQ1473" s="25"/>
      <c r="FR1473" s="25"/>
    </row>
    <row r="1474" spans="141:174">
      <c r="EK1474" s="25"/>
      <c r="FM1474" s="25"/>
      <c r="FN1474" s="25"/>
      <c r="FO1474" s="25"/>
      <c r="FP1474" s="25"/>
      <c r="FQ1474" s="25"/>
      <c r="FR1474" s="25"/>
    </row>
    <row r="1475" spans="141:174">
      <c r="EK1475" s="25"/>
      <c r="FM1475" s="25"/>
      <c r="FN1475" s="25"/>
      <c r="FO1475" s="25"/>
      <c r="FP1475" s="25"/>
      <c r="FQ1475" s="25"/>
      <c r="FR1475" s="25"/>
    </row>
    <row r="1476" spans="141:174">
      <c r="EK1476" s="25"/>
      <c r="FM1476" s="25"/>
      <c r="FN1476" s="25"/>
      <c r="FO1476" s="25"/>
      <c r="FP1476" s="25"/>
      <c r="FQ1476" s="25"/>
      <c r="FR1476" s="25"/>
    </row>
    <row r="1477" spans="141:174">
      <c r="EK1477" s="25"/>
      <c r="FM1477" s="25"/>
      <c r="FN1477" s="25"/>
      <c r="FO1477" s="25"/>
      <c r="FP1477" s="25"/>
      <c r="FQ1477" s="25"/>
      <c r="FR1477" s="25"/>
    </row>
    <row r="1478" spans="141:174">
      <c r="EK1478" s="25"/>
      <c r="FM1478" s="25"/>
      <c r="FN1478" s="25"/>
      <c r="FO1478" s="25"/>
      <c r="FP1478" s="25"/>
      <c r="FQ1478" s="25"/>
      <c r="FR1478" s="25"/>
    </row>
    <row r="1479" spans="141:174">
      <c r="EK1479" s="25"/>
      <c r="FM1479" s="25"/>
      <c r="FN1479" s="25"/>
      <c r="FO1479" s="25"/>
      <c r="FP1479" s="25"/>
      <c r="FQ1479" s="25"/>
      <c r="FR1479" s="25"/>
    </row>
    <row r="1480" spans="141:174">
      <c r="EK1480" s="25"/>
      <c r="FM1480" s="25"/>
      <c r="FN1480" s="25"/>
      <c r="FO1480" s="25"/>
      <c r="FP1480" s="25"/>
      <c r="FQ1480" s="25"/>
      <c r="FR1480" s="25"/>
    </row>
    <row r="1481" spans="141:174">
      <c r="EK1481" s="25"/>
      <c r="FM1481" s="25"/>
      <c r="FN1481" s="25"/>
      <c r="FO1481" s="25"/>
      <c r="FP1481" s="25"/>
      <c r="FQ1481" s="25"/>
      <c r="FR1481" s="25"/>
    </row>
    <row r="1482" spans="141:174">
      <c r="EK1482" s="25"/>
      <c r="FM1482" s="25"/>
      <c r="FN1482" s="25"/>
      <c r="FO1482" s="25"/>
      <c r="FP1482" s="25"/>
      <c r="FQ1482" s="25"/>
      <c r="FR1482" s="25"/>
    </row>
    <row r="1483" spans="141:174">
      <c r="EK1483" s="25"/>
      <c r="FM1483" s="25"/>
      <c r="FN1483" s="25"/>
      <c r="FO1483" s="25"/>
      <c r="FP1483" s="25"/>
      <c r="FQ1483" s="25"/>
      <c r="FR1483" s="25"/>
    </row>
    <row r="1484" spans="141:174">
      <c r="EK1484" s="25"/>
      <c r="FM1484" s="25"/>
      <c r="FN1484" s="25"/>
      <c r="FO1484" s="25"/>
      <c r="FP1484" s="25"/>
      <c r="FQ1484" s="25"/>
      <c r="FR1484" s="25"/>
    </row>
    <row r="1485" spans="141:174">
      <c r="EK1485" s="25"/>
      <c r="FM1485" s="25"/>
      <c r="FN1485" s="25"/>
      <c r="FO1485" s="25"/>
      <c r="FP1485" s="25"/>
      <c r="FQ1485" s="25"/>
      <c r="FR1485" s="25"/>
    </row>
    <row r="1486" spans="141:174">
      <c r="EK1486" s="25"/>
      <c r="FM1486" s="25"/>
      <c r="FN1486" s="25"/>
      <c r="FO1486" s="25"/>
      <c r="FP1486" s="25"/>
      <c r="FQ1486" s="25"/>
      <c r="FR1486" s="25"/>
    </row>
    <row r="1487" spans="141:174">
      <c r="EK1487" s="25"/>
      <c r="FM1487" s="25"/>
      <c r="FN1487" s="25"/>
      <c r="FO1487" s="25"/>
      <c r="FP1487" s="25"/>
      <c r="FQ1487" s="25"/>
      <c r="FR1487" s="25"/>
    </row>
    <row r="1488" spans="141:174">
      <c r="EK1488" s="25"/>
      <c r="FM1488" s="25"/>
      <c r="FN1488" s="25"/>
      <c r="FO1488" s="25"/>
      <c r="FP1488" s="25"/>
      <c r="FQ1488" s="25"/>
      <c r="FR1488" s="25"/>
    </row>
    <row r="1489" spans="141:174">
      <c r="EK1489" s="25"/>
      <c r="FM1489" s="25"/>
      <c r="FN1489" s="25"/>
      <c r="FO1489" s="25"/>
      <c r="FP1489" s="25"/>
      <c r="FQ1489" s="25"/>
      <c r="FR1489" s="25"/>
    </row>
    <row r="1490" spans="141:174">
      <c r="EK1490" s="25"/>
      <c r="FM1490" s="25"/>
      <c r="FN1490" s="25"/>
      <c r="FO1490" s="25"/>
      <c r="FP1490" s="25"/>
      <c r="FQ1490" s="25"/>
      <c r="FR1490" s="25"/>
    </row>
    <row r="1491" spans="141:174">
      <c r="EK1491" s="25"/>
      <c r="FM1491" s="25"/>
      <c r="FN1491" s="25"/>
      <c r="FO1491" s="25"/>
      <c r="FP1491" s="25"/>
      <c r="FQ1491" s="25"/>
      <c r="FR1491" s="25"/>
    </row>
    <row r="1492" spans="141:174">
      <c r="EK1492" s="25"/>
      <c r="FM1492" s="25"/>
      <c r="FN1492" s="25"/>
      <c r="FO1492" s="25"/>
      <c r="FP1492" s="25"/>
      <c r="FQ1492" s="25"/>
      <c r="FR1492" s="25"/>
    </row>
    <row r="1493" spans="141:174">
      <c r="EK1493" s="25"/>
      <c r="FM1493" s="25"/>
      <c r="FN1493" s="25"/>
      <c r="FO1493" s="25"/>
      <c r="FP1493" s="25"/>
      <c r="FQ1493" s="25"/>
      <c r="FR1493" s="25"/>
    </row>
    <row r="1494" spans="141:174">
      <c r="EK1494" s="25"/>
      <c r="FM1494" s="25"/>
      <c r="FN1494" s="25"/>
      <c r="FO1494" s="25"/>
      <c r="FP1494" s="25"/>
      <c r="FQ1494" s="25"/>
      <c r="FR1494" s="25"/>
    </row>
    <row r="1495" spans="141:174">
      <c r="EK1495" s="25"/>
      <c r="FM1495" s="25"/>
      <c r="FN1495" s="25"/>
      <c r="FO1495" s="25"/>
      <c r="FP1495" s="25"/>
      <c r="FQ1495" s="25"/>
      <c r="FR1495" s="25"/>
    </row>
    <row r="1496" spans="141:174">
      <c r="EK1496" s="25"/>
      <c r="FM1496" s="25"/>
      <c r="FN1496" s="25"/>
      <c r="FO1496" s="25"/>
      <c r="FP1496" s="25"/>
      <c r="FQ1496" s="25"/>
      <c r="FR1496" s="25"/>
    </row>
    <row r="1497" spans="141:174">
      <c r="EK1497" s="25"/>
      <c r="FM1497" s="25"/>
      <c r="FN1497" s="25"/>
      <c r="FO1497" s="25"/>
      <c r="FP1497" s="25"/>
      <c r="FQ1497" s="25"/>
      <c r="FR1497" s="25"/>
    </row>
    <row r="1498" spans="141:174">
      <c r="EK1498" s="25"/>
      <c r="FM1498" s="25"/>
      <c r="FN1498" s="25"/>
      <c r="FO1498" s="25"/>
      <c r="FP1498" s="25"/>
      <c r="FQ1498" s="25"/>
      <c r="FR1498" s="25"/>
    </row>
    <row r="1499" spans="141:174">
      <c r="EK1499" s="25"/>
      <c r="FM1499" s="25"/>
      <c r="FN1499" s="25"/>
      <c r="FO1499" s="25"/>
      <c r="FP1499" s="25"/>
      <c r="FQ1499" s="25"/>
      <c r="FR1499" s="25"/>
    </row>
    <row r="1500" spans="141:174">
      <c r="EK1500" s="25"/>
      <c r="FM1500" s="25"/>
      <c r="FN1500" s="25"/>
      <c r="FO1500" s="25"/>
      <c r="FP1500" s="25"/>
      <c r="FQ1500" s="25"/>
      <c r="FR1500" s="25"/>
    </row>
    <row r="1501" spans="141:174">
      <c r="EK1501" s="25"/>
      <c r="FM1501" s="25"/>
      <c r="FN1501" s="25"/>
      <c r="FO1501" s="25"/>
      <c r="FP1501" s="25"/>
      <c r="FQ1501" s="25"/>
      <c r="FR1501" s="25"/>
    </row>
    <row r="1502" spans="141:174">
      <c r="EK1502" s="25"/>
      <c r="FM1502" s="25"/>
      <c r="FN1502" s="25"/>
      <c r="FO1502" s="25"/>
      <c r="FP1502" s="25"/>
      <c r="FQ1502" s="25"/>
      <c r="FR1502" s="25"/>
    </row>
    <row r="1503" spans="141:174">
      <c r="EK1503" s="25"/>
      <c r="FM1503" s="25"/>
      <c r="FN1503" s="25"/>
      <c r="FO1503" s="25"/>
      <c r="FP1503" s="25"/>
      <c r="FQ1503" s="25"/>
      <c r="FR1503" s="25"/>
    </row>
    <row r="1504" spans="141:174">
      <c r="EK1504" s="25"/>
      <c r="FM1504" s="25"/>
      <c r="FN1504" s="25"/>
      <c r="FO1504" s="25"/>
      <c r="FP1504" s="25"/>
      <c r="FQ1504" s="25"/>
      <c r="FR1504" s="25"/>
    </row>
    <row r="1505" spans="141:174">
      <c r="EK1505" s="25"/>
      <c r="FM1505" s="25"/>
      <c r="FN1505" s="25"/>
      <c r="FO1505" s="25"/>
      <c r="FP1505" s="25"/>
      <c r="FQ1505" s="25"/>
      <c r="FR1505" s="25"/>
    </row>
    <row r="1506" spans="141:174">
      <c r="EK1506" s="25"/>
      <c r="FM1506" s="25"/>
      <c r="FN1506" s="25"/>
      <c r="FO1506" s="25"/>
      <c r="FP1506" s="25"/>
      <c r="FQ1506" s="25"/>
      <c r="FR1506" s="25"/>
    </row>
    <row r="1507" spans="141:174">
      <c r="EK1507" s="25"/>
      <c r="FM1507" s="25"/>
      <c r="FN1507" s="25"/>
      <c r="FO1507" s="25"/>
      <c r="FP1507" s="25"/>
      <c r="FQ1507" s="25"/>
      <c r="FR1507" s="25"/>
    </row>
    <row r="1508" spans="141:174">
      <c r="EK1508" s="25"/>
      <c r="FM1508" s="25"/>
      <c r="FN1508" s="25"/>
      <c r="FO1508" s="25"/>
      <c r="FP1508" s="25"/>
      <c r="FQ1508" s="25"/>
      <c r="FR1508" s="25"/>
    </row>
    <row r="1509" spans="141:174">
      <c r="EK1509" s="25"/>
      <c r="FM1509" s="25"/>
      <c r="FN1509" s="25"/>
      <c r="FO1509" s="25"/>
      <c r="FP1509" s="25"/>
      <c r="FQ1509" s="25"/>
      <c r="FR1509" s="25"/>
    </row>
    <row r="1510" spans="141:174">
      <c r="EK1510" s="25"/>
      <c r="FM1510" s="25"/>
      <c r="FN1510" s="25"/>
      <c r="FO1510" s="25"/>
      <c r="FP1510" s="25"/>
      <c r="FQ1510" s="25"/>
      <c r="FR1510" s="25"/>
    </row>
    <row r="1511" spans="141:174">
      <c r="EK1511" s="25"/>
      <c r="FM1511" s="25"/>
      <c r="FN1511" s="25"/>
      <c r="FO1511" s="25"/>
      <c r="FP1511" s="25"/>
      <c r="FQ1511" s="25"/>
      <c r="FR1511" s="25"/>
    </row>
    <row r="1512" spans="141:174">
      <c r="EK1512" s="25"/>
      <c r="FM1512" s="25"/>
      <c r="FN1512" s="25"/>
      <c r="FO1512" s="25"/>
      <c r="FP1512" s="25"/>
      <c r="FQ1512" s="25"/>
      <c r="FR1512" s="25"/>
    </row>
    <row r="1513" spans="141:174">
      <c r="EK1513" s="25"/>
      <c r="FM1513" s="25"/>
      <c r="FN1513" s="25"/>
      <c r="FO1513" s="25"/>
      <c r="FP1513" s="25"/>
      <c r="FQ1513" s="25"/>
      <c r="FR1513" s="25"/>
    </row>
    <row r="1514" spans="141:174">
      <c r="EK1514" s="25"/>
      <c r="FM1514" s="25"/>
      <c r="FN1514" s="25"/>
      <c r="FO1514" s="25"/>
      <c r="FP1514" s="25"/>
      <c r="FQ1514" s="25"/>
      <c r="FR1514" s="25"/>
    </row>
    <row r="1515" spans="141:174">
      <c r="EK1515" s="25"/>
      <c r="FM1515" s="25"/>
      <c r="FN1515" s="25"/>
      <c r="FO1515" s="25"/>
      <c r="FP1515" s="25"/>
      <c r="FQ1515" s="25"/>
      <c r="FR1515" s="25"/>
    </row>
    <row r="1516" spans="141:174">
      <c r="EK1516" s="25"/>
      <c r="FM1516" s="25"/>
      <c r="FN1516" s="25"/>
      <c r="FO1516" s="25"/>
      <c r="FP1516" s="25"/>
      <c r="FQ1516" s="25"/>
      <c r="FR1516" s="25"/>
    </row>
    <row r="1517" spans="141:174">
      <c r="EK1517" s="25"/>
      <c r="FM1517" s="25"/>
      <c r="FN1517" s="25"/>
      <c r="FO1517" s="25"/>
      <c r="FP1517" s="25"/>
      <c r="FQ1517" s="25"/>
      <c r="FR1517" s="25"/>
    </row>
    <row r="1518" spans="141:174">
      <c r="EK1518" s="25"/>
      <c r="FM1518" s="25"/>
      <c r="FN1518" s="25"/>
      <c r="FO1518" s="25"/>
      <c r="FP1518" s="25"/>
      <c r="FQ1518" s="25"/>
      <c r="FR1518" s="25"/>
    </row>
    <row r="1519" spans="141:174">
      <c r="EK1519" s="25"/>
      <c r="FM1519" s="25"/>
      <c r="FN1519" s="25"/>
      <c r="FO1519" s="25"/>
      <c r="FP1519" s="25"/>
      <c r="FQ1519" s="25"/>
      <c r="FR1519" s="25"/>
    </row>
    <row r="1520" spans="141:174">
      <c r="EK1520" s="25"/>
      <c r="FM1520" s="25"/>
      <c r="FN1520" s="25"/>
      <c r="FO1520" s="25"/>
      <c r="FP1520" s="25"/>
      <c r="FQ1520" s="25"/>
      <c r="FR1520" s="25"/>
    </row>
    <row r="1521" spans="141:174">
      <c r="EK1521" s="25"/>
      <c r="FM1521" s="25"/>
      <c r="FN1521" s="25"/>
      <c r="FO1521" s="25"/>
      <c r="FP1521" s="25"/>
      <c r="FQ1521" s="25"/>
      <c r="FR1521" s="25"/>
    </row>
    <row r="1522" spans="141:174">
      <c r="EK1522" s="25"/>
      <c r="FM1522" s="25"/>
      <c r="FN1522" s="25"/>
      <c r="FO1522" s="25"/>
      <c r="FP1522" s="25"/>
      <c r="FQ1522" s="25"/>
      <c r="FR1522" s="25"/>
    </row>
    <row r="1523" spans="141:174">
      <c r="EK1523" s="25"/>
      <c r="FM1523" s="25"/>
      <c r="FN1523" s="25"/>
      <c r="FO1523" s="25"/>
      <c r="FP1523" s="25"/>
      <c r="FQ1523" s="25"/>
      <c r="FR1523" s="25"/>
    </row>
    <row r="1524" spans="141:174">
      <c r="EK1524" s="25"/>
      <c r="FM1524" s="25"/>
      <c r="FN1524" s="25"/>
      <c r="FO1524" s="25"/>
      <c r="FP1524" s="25"/>
      <c r="FQ1524" s="25"/>
      <c r="FR1524" s="25"/>
    </row>
    <row r="1525" spans="141:174">
      <c r="EK1525" s="25"/>
      <c r="FM1525" s="25"/>
      <c r="FN1525" s="25"/>
      <c r="FO1525" s="25"/>
      <c r="FP1525" s="25"/>
      <c r="FQ1525" s="25"/>
      <c r="FR1525" s="25"/>
    </row>
    <row r="1526" spans="141:174">
      <c r="EK1526" s="25"/>
      <c r="FM1526" s="25"/>
      <c r="FN1526" s="25"/>
      <c r="FO1526" s="25"/>
      <c r="FP1526" s="25"/>
      <c r="FQ1526" s="25"/>
      <c r="FR1526" s="25"/>
    </row>
    <row r="1527" spans="141:174">
      <c r="EK1527" s="25"/>
      <c r="FM1527" s="25"/>
      <c r="FN1527" s="25"/>
      <c r="FO1527" s="25"/>
      <c r="FP1527" s="25"/>
      <c r="FQ1527" s="25"/>
      <c r="FR1527" s="25"/>
    </row>
    <row r="1528" spans="141:174">
      <c r="EK1528" s="25"/>
      <c r="FM1528" s="25"/>
      <c r="FN1528" s="25"/>
      <c r="FO1528" s="25"/>
      <c r="FP1528" s="25"/>
      <c r="FQ1528" s="25"/>
      <c r="FR1528" s="25"/>
    </row>
    <row r="1529" spans="141:174">
      <c r="EK1529" s="25"/>
      <c r="FM1529" s="25"/>
      <c r="FN1529" s="25"/>
      <c r="FO1529" s="25"/>
      <c r="FP1529" s="25"/>
      <c r="FQ1529" s="25"/>
      <c r="FR1529" s="25"/>
    </row>
    <row r="1530" spans="141:174">
      <c r="EK1530" s="25"/>
      <c r="FM1530" s="25"/>
      <c r="FN1530" s="25"/>
      <c r="FO1530" s="25"/>
      <c r="FP1530" s="25"/>
      <c r="FQ1530" s="25"/>
      <c r="FR1530" s="25"/>
    </row>
    <row r="1531" spans="141:174">
      <c r="EK1531" s="25"/>
      <c r="FM1531" s="25"/>
      <c r="FN1531" s="25"/>
      <c r="FO1531" s="25"/>
      <c r="FP1531" s="25"/>
      <c r="FQ1531" s="25"/>
      <c r="FR1531" s="25"/>
    </row>
    <row r="1532" spans="141:174">
      <c r="EK1532" s="25"/>
      <c r="FM1532" s="25"/>
      <c r="FN1532" s="25"/>
      <c r="FO1532" s="25"/>
      <c r="FP1532" s="25"/>
      <c r="FQ1532" s="25"/>
      <c r="FR1532" s="25"/>
    </row>
    <row r="1533" spans="141:174">
      <c r="EK1533" s="25"/>
      <c r="FM1533" s="25"/>
      <c r="FN1533" s="25"/>
      <c r="FO1533" s="25"/>
      <c r="FP1533" s="25"/>
      <c r="FQ1533" s="25"/>
      <c r="FR1533" s="25"/>
    </row>
    <row r="1534" spans="141:174">
      <c r="EK1534" s="25"/>
      <c r="FM1534" s="25"/>
      <c r="FN1534" s="25"/>
      <c r="FO1534" s="25"/>
      <c r="FP1534" s="25"/>
      <c r="FQ1534" s="25"/>
      <c r="FR1534" s="25"/>
    </row>
    <row r="1535" spans="141:174">
      <c r="EK1535" s="25"/>
      <c r="FM1535" s="25"/>
      <c r="FN1535" s="25"/>
      <c r="FO1535" s="25"/>
      <c r="FP1535" s="25"/>
      <c r="FQ1535" s="25"/>
      <c r="FR1535" s="25"/>
    </row>
    <row r="1536" spans="141:174">
      <c r="EK1536" s="25"/>
      <c r="FM1536" s="25"/>
      <c r="FN1536" s="25"/>
      <c r="FO1536" s="25"/>
      <c r="FP1536" s="25"/>
      <c r="FQ1536" s="25"/>
      <c r="FR1536" s="25"/>
    </row>
    <row r="1537" spans="141:174">
      <c r="EK1537" s="25"/>
      <c r="FM1537" s="25"/>
      <c r="FN1537" s="25"/>
      <c r="FO1537" s="25"/>
      <c r="FP1537" s="25"/>
      <c r="FQ1537" s="25"/>
      <c r="FR1537" s="25"/>
    </row>
    <row r="1538" spans="141:174">
      <c r="EK1538" s="25"/>
      <c r="FM1538" s="25"/>
      <c r="FN1538" s="25"/>
      <c r="FO1538" s="25"/>
      <c r="FP1538" s="25"/>
      <c r="FQ1538" s="25"/>
      <c r="FR1538" s="25"/>
    </row>
    <row r="1539" spans="141:174">
      <c r="EK1539" s="25"/>
      <c r="FM1539" s="25"/>
      <c r="FN1539" s="25"/>
      <c r="FO1539" s="25"/>
      <c r="FP1539" s="25"/>
      <c r="FQ1539" s="25"/>
      <c r="FR1539" s="25"/>
    </row>
    <row r="1540" spans="141:174">
      <c r="EK1540" s="25"/>
      <c r="FM1540" s="25"/>
      <c r="FN1540" s="25"/>
      <c r="FO1540" s="25"/>
      <c r="FP1540" s="25"/>
      <c r="FQ1540" s="25"/>
      <c r="FR1540" s="25"/>
    </row>
    <row r="1541" spans="141:174">
      <c r="EK1541" s="25"/>
      <c r="FM1541" s="25"/>
      <c r="FN1541" s="25"/>
      <c r="FO1541" s="25"/>
      <c r="FP1541" s="25"/>
      <c r="FQ1541" s="25"/>
      <c r="FR1541" s="25"/>
    </row>
    <row r="1542" spans="141:174">
      <c r="EK1542" s="25"/>
      <c r="FM1542" s="25"/>
      <c r="FN1542" s="25"/>
      <c r="FO1542" s="25"/>
      <c r="FP1542" s="25"/>
      <c r="FQ1542" s="25"/>
      <c r="FR1542" s="25"/>
    </row>
    <row r="1543" spans="141:174">
      <c r="EK1543" s="25"/>
      <c r="FM1543" s="25"/>
      <c r="FN1543" s="25"/>
      <c r="FO1543" s="25"/>
      <c r="FP1543" s="25"/>
      <c r="FQ1543" s="25"/>
      <c r="FR1543" s="25"/>
    </row>
    <row r="1544" spans="141:174">
      <c r="EK1544" s="25"/>
      <c r="FM1544" s="25"/>
      <c r="FN1544" s="25"/>
      <c r="FO1544" s="25"/>
      <c r="FP1544" s="25"/>
      <c r="FQ1544" s="25"/>
      <c r="FR1544" s="25"/>
    </row>
    <row r="1545" spans="141:174">
      <c r="EK1545" s="25"/>
      <c r="FM1545" s="25"/>
      <c r="FN1545" s="25"/>
      <c r="FO1545" s="25"/>
      <c r="FP1545" s="25"/>
      <c r="FQ1545" s="25"/>
      <c r="FR1545" s="25"/>
    </row>
    <row r="1546" spans="141:174">
      <c r="EK1546" s="25"/>
      <c r="FM1546" s="25"/>
      <c r="FN1546" s="25"/>
      <c r="FO1546" s="25"/>
      <c r="FP1546" s="25"/>
      <c r="FQ1546" s="25"/>
      <c r="FR1546" s="25"/>
    </row>
    <row r="1547" spans="141:174">
      <c r="EK1547" s="25"/>
      <c r="FM1547" s="25"/>
      <c r="FN1547" s="25"/>
      <c r="FO1547" s="25"/>
      <c r="FP1547" s="25"/>
      <c r="FQ1547" s="25"/>
      <c r="FR1547" s="25"/>
    </row>
    <row r="1548" spans="141:174">
      <c r="EK1548" s="25"/>
      <c r="FM1548" s="25"/>
      <c r="FN1548" s="25"/>
      <c r="FO1548" s="25"/>
      <c r="FP1548" s="25"/>
      <c r="FQ1548" s="25"/>
      <c r="FR1548" s="25"/>
    </row>
    <row r="1549" spans="141:174">
      <c r="EK1549" s="25"/>
      <c r="FM1549" s="25"/>
      <c r="FN1549" s="25"/>
      <c r="FO1549" s="25"/>
      <c r="FP1549" s="25"/>
      <c r="FQ1549" s="25"/>
      <c r="FR1549" s="25"/>
    </row>
    <row r="1550" spans="141:174">
      <c r="EK1550" s="25"/>
      <c r="FM1550" s="25"/>
      <c r="FN1550" s="25"/>
      <c r="FO1550" s="25"/>
      <c r="FP1550" s="25"/>
      <c r="FQ1550" s="25"/>
      <c r="FR1550" s="25"/>
    </row>
    <row r="1551" spans="141:174">
      <c r="EK1551" s="25"/>
      <c r="FM1551" s="25"/>
      <c r="FN1551" s="25"/>
      <c r="FO1551" s="25"/>
      <c r="FP1551" s="25"/>
      <c r="FQ1551" s="25"/>
      <c r="FR1551" s="25"/>
    </row>
    <row r="1552" spans="141:174">
      <c r="EK1552" s="25"/>
      <c r="FM1552" s="25"/>
      <c r="FN1552" s="25"/>
      <c r="FO1552" s="25"/>
      <c r="FP1552" s="25"/>
      <c r="FQ1552" s="25"/>
      <c r="FR1552" s="25"/>
    </row>
    <row r="1553" spans="141:174">
      <c r="EK1553" s="25"/>
      <c r="FM1553" s="25"/>
      <c r="FN1553" s="25"/>
      <c r="FO1553" s="25"/>
      <c r="FP1553" s="25"/>
      <c r="FQ1553" s="25"/>
      <c r="FR1553" s="25"/>
    </row>
    <row r="1554" spans="141:174">
      <c r="EK1554" s="25"/>
      <c r="FM1554" s="25"/>
      <c r="FN1554" s="25"/>
      <c r="FO1554" s="25"/>
      <c r="FP1554" s="25"/>
      <c r="FQ1554" s="25"/>
      <c r="FR1554" s="25"/>
    </row>
    <row r="1555" spans="141:174">
      <c r="EK1555" s="25"/>
      <c r="FM1555" s="25"/>
      <c r="FN1555" s="25"/>
      <c r="FO1555" s="25"/>
      <c r="FP1555" s="25"/>
      <c r="FQ1555" s="25"/>
      <c r="FR1555" s="25"/>
    </row>
    <row r="1556" spans="141:174">
      <c r="EK1556" s="25"/>
      <c r="FM1556" s="25"/>
      <c r="FN1556" s="25"/>
      <c r="FO1556" s="25"/>
      <c r="FP1556" s="25"/>
      <c r="FQ1556" s="25"/>
      <c r="FR1556" s="25"/>
    </row>
    <row r="1557" spans="141:174">
      <c r="EK1557" s="25"/>
      <c r="FM1557" s="25"/>
      <c r="FN1557" s="25"/>
      <c r="FO1557" s="25"/>
      <c r="FP1557" s="25"/>
      <c r="FQ1557" s="25"/>
      <c r="FR1557" s="25"/>
    </row>
    <row r="1558" spans="141:174">
      <c r="EK1558" s="25"/>
      <c r="FM1558" s="25"/>
      <c r="FN1558" s="25"/>
      <c r="FO1558" s="25"/>
      <c r="FP1558" s="25"/>
      <c r="FQ1558" s="25"/>
      <c r="FR1558" s="25"/>
    </row>
    <row r="1559" spans="141:174">
      <c r="EK1559" s="25"/>
      <c r="FM1559" s="25"/>
      <c r="FN1559" s="25"/>
      <c r="FO1559" s="25"/>
      <c r="FP1559" s="25"/>
      <c r="FQ1559" s="25"/>
      <c r="FR1559" s="25"/>
    </row>
    <row r="1560" spans="141:174">
      <c r="EK1560" s="25"/>
      <c r="FM1560" s="25"/>
      <c r="FN1560" s="25"/>
      <c r="FO1560" s="25"/>
      <c r="FP1560" s="25"/>
      <c r="FQ1560" s="25"/>
      <c r="FR1560" s="25"/>
    </row>
    <row r="1561" spans="141:174">
      <c r="EK1561" s="25"/>
      <c r="FM1561" s="25"/>
      <c r="FN1561" s="25"/>
      <c r="FO1561" s="25"/>
      <c r="FP1561" s="25"/>
      <c r="FQ1561" s="25"/>
      <c r="FR1561" s="25"/>
    </row>
    <row r="1562" spans="141:174">
      <c r="EK1562" s="25"/>
      <c r="FM1562" s="25"/>
      <c r="FN1562" s="25"/>
      <c r="FO1562" s="25"/>
      <c r="FP1562" s="25"/>
      <c r="FQ1562" s="25"/>
      <c r="FR1562" s="25"/>
    </row>
    <row r="1563" spans="141:174">
      <c r="EK1563" s="25"/>
      <c r="FM1563" s="25"/>
      <c r="FN1563" s="25"/>
      <c r="FO1563" s="25"/>
      <c r="FP1563" s="25"/>
      <c r="FQ1563" s="25"/>
      <c r="FR1563" s="25"/>
    </row>
    <row r="1564" spans="141:174">
      <c r="EK1564" s="25"/>
      <c r="FM1564" s="25"/>
      <c r="FN1564" s="25"/>
      <c r="FO1564" s="25"/>
      <c r="FP1564" s="25"/>
      <c r="FQ1564" s="25"/>
      <c r="FR1564" s="25"/>
    </row>
    <row r="1565" spans="141:174">
      <c r="EK1565" s="25"/>
      <c r="FM1565" s="25"/>
      <c r="FN1565" s="25"/>
      <c r="FO1565" s="25"/>
      <c r="FP1565" s="25"/>
      <c r="FQ1565" s="25"/>
      <c r="FR1565" s="25"/>
    </row>
    <row r="1566" spans="141:174">
      <c r="EK1566" s="25"/>
      <c r="FM1566" s="25"/>
      <c r="FN1566" s="25"/>
      <c r="FO1566" s="25"/>
      <c r="FP1566" s="25"/>
      <c r="FQ1566" s="25"/>
      <c r="FR1566" s="25"/>
    </row>
    <row r="1567" spans="141:174">
      <c r="EK1567" s="25"/>
      <c r="FM1567" s="25"/>
      <c r="FN1567" s="25"/>
      <c r="FO1567" s="25"/>
      <c r="FP1567" s="25"/>
      <c r="FQ1567" s="25"/>
      <c r="FR1567" s="25"/>
    </row>
    <row r="1568" spans="141:174">
      <c r="EK1568" s="25"/>
      <c r="FM1568" s="25"/>
      <c r="FN1568" s="25"/>
      <c r="FO1568" s="25"/>
      <c r="FP1568" s="25"/>
      <c r="FQ1568" s="25"/>
      <c r="FR1568" s="25"/>
    </row>
    <row r="1569" spans="141:174">
      <c r="EK1569" s="25"/>
      <c r="FM1569" s="25"/>
      <c r="FN1569" s="25"/>
      <c r="FO1569" s="25"/>
      <c r="FP1569" s="25"/>
      <c r="FQ1569" s="25"/>
      <c r="FR1569" s="25"/>
    </row>
    <row r="1570" spans="141:174">
      <c r="EK1570" s="25"/>
      <c r="FM1570" s="25"/>
      <c r="FN1570" s="25"/>
      <c r="FO1570" s="25"/>
      <c r="FP1570" s="25"/>
      <c r="FQ1570" s="25"/>
      <c r="FR1570" s="25"/>
    </row>
    <row r="1571" spans="141:174">
      <c r="EK1571" s="25"/>
      <c r="FM1571" s="25"/>
      <c r="FN1571" s="25"/>
      <c r="FO1571" s="25"/>
      <c r="FP1571" s="25"/>
      <c r="FQ1571" s="25"/>
      <c r="FR1571" s="25"/>
    </row>
    <row r="1572" spans="141:174">
      <c r="EK1572" s="25"/>
      <c r="FM1572" s="25"/>
      <c r="FN1572" s="25"/>
      <c r="FO1572" s="25"/>
      <c r="FP1572" s="25"/>
      <c r="FQ1572" s="25"/>
      <c r="FR1572" s="25"/>
    </row>
    <row r="1573" spans="141:174">
      <c r="EK1573" s="25"/>
      <c r="FM1573" s="25"/>
      <c r="FN1573" s="25"/>
      <c r="FO1573" s="25"/>
      <c r="FP1573" s="25"/>
      <c r="FQ1573" s="25"/>
      <c r="FR1573" s="25"/>
    </row>
    <row r="1574" spans="141:174">
      <c r="EK1574" s="25"/>
      <c r="FM1574" s="25"/>
      <c r="FN1574" s="25"/>
      <c r="FO1574" s="25"/>
      <c r="FP1574" s="25"/>
      <c r="FQ1574" s="25"/>
      <c r="FR1574" s="25"/>
    </row>
    <row r="1575" spans="141:174">
      <c r="EK1575" s="25"/>
      <c r="FM1575" s="25"/>
      <c r="FN1575" s="25"/>
      <c r="FO1575" s="25"/>
      <c r="FP1575" s="25"/>
      <c r="FQ1575" s="25"/>
      <c r="FR1575" s="25"/>
    </row>
    <row r="1576" spans="141:174">
      <c r="EK1576" s="25"/>
      <c r="FM1576" s="25"/>
      <c r="FN1576" s="25"/>
      <c r="FO1576" s="25"/>
      <c r="FP1576" s="25"/>
      <c r="FQ1576" s="25"/>
      <c r="FR1576" s="25"/>
    </row>
    <row r="1577" spans="141:174">
      <c r="EK1577" s="25"/>
      <c r="FM1577" s="25"/>
      <c r="FN1577" s="25"/>
      <c r="FO1577" s="25"/>
      <c r="FP1577" s="25"/>
      <c r="FQ1577" s="25"/>
      <c r="FR1577" s="25"/>
    </row>
    <row r="1578" spans="141:174">
      <c r="EK1578" s="25"/>
      <c r="FM1578" s="25"/>
      <c r="FN1578" s="25"/>
      <c r="FO1578" s="25"/>
      <c r="FP1578" s="25"/>
      <c r="FQ1578" s="25"/>
      <c r="FR1578" s="25"/>
    </row>
    <row r="1579" spans="141:174">
      <c r="EK1579" s="25"/>
      <c r="FM1579" s="25"/>
      <c r="FN1579" s="25"/>
      <c r="FO1579" s="25"/>
      <c r="FP1579" s="25"/>
      <c r="FQ1579" s="25"/>
      <c r="FR1579" s="25"/>
    </row>
    <row r="1580" spans="141:174">
      <c r="EK1580" s="25"/>
      <c r="FM1580" s="25"/>
      <c r="FN1580" s="25"/>
      <c r="FO1580" s="25"/>
      <c r="FP1580" s="25"/>
      <c r="FQ1580" s="25"/>
      <c r="FR1580" s="25"/>
    </row>
    <row r="1581" spans="141:174">
      <c r="EK1581" s="25"/>
      <c r="FM1581" s="25"/>
      <c r="FN1581" s="25"/>
      <c r="FO1581" s="25"/>
      <c r="FP1581" s="25"/>
      <c r="FQ1581" s="25"/>
      <c r="FR1581" s="25"/>
    </row>
    <row r="1582" spans="141:174">
      <c r="EK1582" s="25"/>
      <c r="FM1582" s="25"/>
      <c r="FN1582" s="25"/>
      <c r="FO1582" s="25"/>
      <c r="FP1582" s="25"/>
      <c r="FQ1582" s="25"/>
      <c r="FR1582" s="25"/>
    </row>
    <row r="1583" spans="141:174">
      <c r="EK1583" s="25"/>
      <c r="FM1583" s="25"/>
      <c r="FN1583" s="25"/>
      <c r="FO1583" s="25"/>
      <c r="FP1583" s="25"/>
      <c r="FQ1583" s="25"/>
      <c r="FR1583" s="25"/>
    </row>
    <row r="1584" spans="141:174">
      <c r="EK1584" s="25"/>
      <c r="FM1584" s="25"/>
      <c r="FN1584" s="25"/>
      <c r="FO1584" s="25"/>
      <c r="FP1584" s="25"/>
      <c r="FQ1584" s="25"/>
      <c r="FR1584" s="25"/>
    </row>
    <row r="1585" spans="141:174">
      <c r="EK1585" s="25"/>
      <c r="FM1585" s="25"/>
      <c r="FN1585" s="25"/>
      <c r="FO1585" s="25"/>
      <c r="FP1585" s="25"/>
      <c r="FQ1585" s="25"/>
      <c r="FR1585" s="25"/>
    </row>
    <row r="1586" spans="141:174">
      <c r="EK1586" s="25"/>
      <c r="FM1586" s="25"/>
      <c r="FN1586" s="25"/>
      <c r="FO1586" s="25"/>
      <c r="FP1586" s="25"/>
      <c r="FQ1586" s="25"/>
      <c r="FR1586" s="25"/>
    </row>
    <row r="1587" spans="141:174">
      <c r="EK1587" s="25"/>
      <c r="FM1587" s="25"/>
      <c r="FN1587" s="25"/>
      <c r="FO1587" s="25"/>
      <c r="FP1587" s="25"/>
      <c r="FQ1587" s="25"/>
      <c r="FR1587" s="25"/>
    </row>
    <row r="1588" spans="141:174">
      <c r="EK1588" s="25"/>
      <c r="FM1588" s="25"/>
      <c r="FN1588" s="25"/>
      <c r="FO1588" s="25"/>
      <c r="FP1588" s="25"/>
      <c r="FQ1588" s="25"/>
      <c r="FR1588" s="25"/>
    </row>
    <row r="1589" spans="141:174">
      <c r="EK1589" s="25"/>
      <c r="FM1589" s="25"/>
      <c r="FN1589" s="25"/>
      <c r="FO1589" s="25"/>
      <c r="FP1589" s="25"/>
      <c r="FQ1589" s="25"/>
      <c r="FR1589" s="25"/>
    </row>
    <row r="1590" spans="141:174">
      <c r="EK1590" s="25"/>
      <c r="FM1590" s="25"/>
      <c r="FN1590" s="25"/>
      <c r="FO1590" s="25"/>
      <c r="FP1590" s="25"/>
      <c r="FQ1590" s="25"/>
      <c r="FR1590" s="25"/>
    </row>
    <row r="1591" spans="141:174">
      <c r="EK1591" s="25"/>
      <c r="FM1591" s="25"/>
      <c r="FN1591" s="25"/>
      <c r="FO1591" s="25"/>
      <c r="FP1591" s="25"/>
      <c r="FQ1591" s="25"/>
      <c r="FR1591" s="25"/>
    </row>
    <row r="1592" spans="141:174">
      <c r="EK1592" s="25"/>
      <c r="FM1592" s="25"/>
      <c r="FN1592" s="25"/>
      <c r="FO1592" s="25"/>
      <c r="FP1592" s="25"/>
      <c r="FQ1592" s="25"/>
      <c r="FR1592" s="25"/>
    </row>
    <row r="1593" spans="141:174">
      <c r="EK1593" s="25"/>
      <c r="FM1593" s="25"/>
      <c r="FN1593" s="25"/>
      <c r="FO1593" s="25"/>
      <c r="FP1593" s="25"/>
      <c r="FQ1593" s="25"/>
      <c r="FR1593" s="25"/>
    </row>
    <row r="1594" spans="141:174">
      <c r="EK1594" s="25"/>
      <c r="FM1594" s="25"/>
      <c r="FN1594" s="25"/>
      <c r="FO1594" s="25"/>
      <c r="FP1594" s="25"/>
      <c r="FQ1594" s="25"/>
      <c r="FR1594" s="25"/>
    </row>
    <row r="1595" spans="141:174">
      <c r="EK1595" s="25"/>
      <c r="FM1595" s="25"/>
      <c r="FN1595" s="25"/>
      <c r="FO1595" s="25"/>
      <c r="FP1595" s="25"/>
      <c r="FQ1595" s="25"/>
      <c r="FR1595" s="25"/>
    </row>
    <row r="1596" spans="141:174">
      <c r="EK1596" s="25"/>
      <c r="FM1596" s="25"/>
      <c r="FN1596" s="25"/>
      <c r="FO1596" s="25"/>
      <c r="FP1596" s="25"/>
      <c r="FQ1596" s="25"/>
      <c r="FR1596" s="25"/>
    </row>
    <row r="1597" spans="141:174">
      <c r="EK1597" s="25"/>
      <c r="FM1597" s="25"/>
      <c r="FN1597" s="25"/>
      <c r="FO1597" s="25"/>
      <c r="FP1597" s="25"/>
      <c r="FQ1597" s="25"/>
      <c r="FR1597" s="25"/>
    </row>
    <row r="1598" spans="141:174">
      <c r="EK1598" s="25"/>
      <c r="FM1598" s="25"/>
      <c r="FN1598" s="25"/>
      <c r="FO1598" s="25"/>
      <c r="FP1598" s="25"/>
      <c r="FQ1598" s="25"/>
      <c r="FR1598" s="25"/>
    </row>
    <row r="1599" spans="141:174">
      <c r="EK1599" s="25"/>
      <c r="FM1599" s="25"/>
      <c r="FN1599" s="25"/>
      <c r="FO1599" s="25"/>
      <c r="FP1599" s="25"/>
      <c r="FQ1599" s="25"/>
      <c r="FR1599" s="25"/>
    </row>
    <row r="1600" spans="141:174">
      <c r="EK1600" s="25"/>
      <c r="FM1600" s="25"/>
      <c r="FN1600" s="25"/>
      <c r="FO1600" s="25"/>
      <c r="FP1600" s="25"/>
      <c r="FQ1600" s="25"/>
      <c r="FR1600" s="25"/>
    </row>
    <row r="1601" spans="141:174">
      <c r="EK1601" s="25"/>
      <c r="FM1601" s="25"/>
      <c r="FN1601" s="25"/>
      <c r="FO1601" s="25"/>
      <c r="FP1601" s="25"/>
      <c r="FQ1601" s="25"/>
      <c r="FR1601" s="25"/>
    </row>
    <row r="1602" spans="141:174">
      <c r="EK1602" s="25"/>
      <c r="FM1602" s="25"/>
      <c r="FN1602" s="25"/>
      <c r="FO1602" s="25"/>
      <c r="FP1602" s="25"/>
      <c r="FQ1602" s="25"/>
      <c r="FR1602" s="25"/>
    </row>
    <row r="1603" spans="141:174">
      <c r="EK1603" s="25"/>
      <c r="FM1603" s="25"/>
      <c r="FN1603" s="25"/>
      <c r="FO1603" s="25"/>
      <c r="FP1603" s="25"/>
      <c r="FQ1603" s="25"/>
      <c r="FR1603" s="25"/>
    </row>
    <row r="1604" spans="141:174">
      <c r="EK1604" s="25"/>
      <c r="FM1604" s="25"/>
      <c r="FN1604" s="25"/>
      <c r="FO1604" s="25"/>
      <c r="FP1604" s="25"/>
      <c r="FQ1604" s="25"/>
      <c r="FR1604" s="25"/>
    </row>
    <row r="1605" spans="141:174">
      <c r="EK1605" s="25"/>
      <c r="FM1605" s="25"/>
      <c r="FN1605" s="25"/>
      <c r="FO1605" s="25"/>
      <c r="FP1605" s="25"/>
      <c r="FQ1605" s="25"/>
      <c r="FR1605" s="25"/>
    </row>
    <row r="1606" spans="141:174">
      <c r="EK1606" s="25"/>
      <c r="FM1606" s="25"/>
      <c r="FN1606" s="25"/>
      <c r="FO1606" s="25"/>
      <c r="FP1606" s="25"/>
      <c r="FQ1606" s="25"/>
      <c r="FR1606" s="25"/>
    </row>
    <row r="1607" spans="141:174">
      <c r="EK1607" s="25"/>
      <c r="FM1607" s="25"/>
      <c r="FN1607" s="25"/>
      <c r="FO1607" s="25"/>
      <c r="FP1607" s="25"/>
      <c r="FQ1607" s="25"/>
      <c r="FR1607" s="25"/>
    </row>
    <row r="1608" spans="141:174">
      <c r="EK1608" s="25"/>
      <c r="FM1608" s="25"/>
      <c r="FN1608" s="25"/>
      <c r="FO1608" s="25"/>
      <c r="FP1608" s="25"/>
      <c r="FQ1608" s="25"/>
      <c r="FR1608" s="25"/>
    </row>
    <row r="1609" spans="141:174">
      <c r="EK1609" s="25"/>
      <c r="FM1609" s="25"/>
      <c r="FN1609" s="25"/>
      <c r="FO1609" s="25"/>
      <c r="FP1609" s="25"/>
      <c r="FQ1609" s="25"/>
      <c r="FR1609" s="25"/>
    </row>
    <row r="1610" spans="141:174">
      <c r="EK1610" s="25"/>
      <c r="FM1610" s="25"/>
      <c r="FN1610" s="25"/>
      <c r="FO1610" s="25"/>
      <c r="FP1610" s="25"/>
      <c r="FQ1610" s="25"/>
      <c r="FR1610" s="25"/>
    </row>
    <row r="1611" spans="141:174">
      <c r="EK1611" s="25"/>
      <c r="FM1611" s="25"/>
      <c r="FN1611" s="25"/>
      <c r="FO1611" s="25"/>
      <c r="FP1611" s="25"/>
      <c r="FQ1611" s="25"/>
      <c r="FR1611" s="25"/>
    </row>
    <row r="1612" spans="141:174">
      <c r="EK1612" s="25"/>
      <c r="FM1612" s="25"/>
      <c r="FN1612" s="25"/>
      <c r="FO1612" s="25"/>
      <c r="FP1612" s="25"/>
      <c r="FQ1612" s="25"/>
      <c r="FR1612" s="25"/>
    </row>
    <row r="1613" spans="141:174">
      <c r="EK1613" s="25"/>
      <c r="FM1613" s="25"/>
      <c r="FN1613" s="25"/>
      <c r="FO1613" s="25"/>
      <c r="FP1613" s="25"/>
      <c r="FQ1613" s="25"/>
      <c r="FR1613" s="25"/>
    </row>
    <row r="1614" spans="141:174">
      <c r="EK1614" s="25"/>
      <c r="FM1614" s="25"/>
      <c r="FN1614" s="25"/>
      <c r="FO1614" s="25"/>
      <c r="FP1614" s="25"/>
      <c r="FQ1614" s="25"/>
      <c r="FR1614" s="25"/>
    </row>
    <row r="1615" spans="141:174">
      <c r="EK1615" s="25"/>
      <c r="FM1615" s="25"/>
      <c r="FN1615" s="25"/>
      <c r="FO1615" s="25"/>
      <c r="FP1615" s="25"/>
      <c r="FQ1615" s="25"/>
      <c r="FR1615" s="25"/>
    </row>
    <row r="1616" spans="141:174">
      <c r="EK1616" s="25"/>
      <c r="FM1616" s="25"/>
      <c r="FN1616" s="25"/>
      <c r="FO1616" s="25"/>
      <c r="FP1616" s="25"/>
      <c r="FQ1616" s="25"/>
      <c r="FR1616" s="25"/>
    </row>
    <row r="1617" spans="141:174">
      <c r="EK1617" s="25"/>
      <c r="FM1617" s="25"/>
      <c r="FN1617" s="25"/>
      <c r="FO1617" s="25"/>
      <c r="FP1617" s="25"/>
      <c r="FQ1617" s="25"/>
      <c r="FR1617" s="25"/>
    </row>
    <row r="1618" spans="141:174">
      <c r="EK1618" s="25"/>
      <c r="FM1618" s="25"/>
      <c r="FN1618" s="25"/>
      <c r="FO1618" s="25"/>
      <c r="FP1618" s="25"/>
      <c r="FQ1618" s="25"/>
      <c r="FR1618" s="25"/>
    </row>
    <row r="1619" spans="141:174">
      <c r="EK1619" s="25"/>
      <c r="FM1619" s="25"/>
      <c r="FN1619" s="25"/>
      <c r="FO1619" s="25"/>
      <c r="FP1619" s="25"/>
      <c r="FQ1619" s="25"/>
      <c r="FR1619" s="25"/>
    </row>
    <row r="1620" spans="141:174">
      <c r="EK1620" s="25"/>
      <c r="FM1620" s="25"/>
      <c r="FN1620" s="25"/>
      <c r="FO1620" s="25"/>
      <c r="FP1620" s="25"/>
      <c r="FQ1620" s="25"/>
      <c r="FR1620" s="25"/>
    </row>
    <row r="1621" spans="141:174">
      <c r="EK1621" s="25"/>
      <c r="FM1621" s="25"/>
      <c r="FN1621" s="25"/>
      <c r="FO1621" s="25"/>
      <c r="FP1621" s="25"/>
      <c r="FQ1621" s="25"/>
      <c r="FR1621" s="25"/>
    </row>
    <row r="1622" spans="141:174">
      <c r="EK1622" s="25"/>
      <c r="FM1622" s="25"/>
      <c r="FN1622" s="25"/>
      <c r="FO1622" s="25"/>
      <c r="FP1622" s="25"/>
      <c r="FQ1622" s="25"/>
      <c r="FR1622" s="25"/>
    </row>
    <row r="1623" spans="141:174">
      <c r="EK1623" s="25"/>
      <c r="FM1623" s="25"/>
      <c r="FN1623" s="25"/>
      <c r="FO1623" s="25"/>
      <c r="FP1623" s="25"/>
      <c r="FQ1623" s="25"/>
      <c r="FR1623" s="25"/>
    </row>
    <row r="1624" spans="141:174">
      <c r="EK1624" s="25"/>
      <c r="FM1624" s="25"/>
      <c r="FN1624" s="25"/>
      <c r="FO1624" s="25"/>
      <c r="FP1624" s="25"/>
      <c r="FQ1624" s="25"/>
      <c r="FR1624" s="25"/>
    </row>
    <row r="1625" spans="141:174">
      <c r="EK1625" s="25"/>
      <c r="FM1625" s="25"/>
      <c r="FN1625" s="25"/>
      <c r="FO1625" s="25"/>
      <c r="FP1625" s="25"/>
      <c r="FQ1625" s="25"/>
      <c r="FR1625" s="25"/>
    </row>
    <row r="1626" spans="141:174">
      <c r="EK1626" s="25"/>
      <c r="FM1626" s="25"/>
      <c r="FN1626" s="25"/>
      <c r="FO1626" s="25"/>
      <c r="FP1626" s="25"/>
      <c r="FQ1626" s="25"/>
      <c r="FR1626" s="25"/>
    </row>
    <row r="1627" spans="141:174">
      <c r="EK1627" s="25"/>
      <c r="FM1627" s="25"/>
      <c r="FN1627" s="25"/>
      <c r="FO1627" s="25"/>
      <c r="FP1627" s="25"/>
      <c r="FQ1627" s="25"/>
      <c r="FR1627" s="25"/>
    </row>
    <row r="1628" spans="141:174">
      <c r="EK1628" s="25"/>
      <c r="FM1628" s="25"/>
      <c r="FN1628" s="25"/>
      <c r="FO1628" s="25"/>
      <c r="FP1628" s="25"/>
      <c r="FQ1628" s="25"/>
      <c r="FR1628" s="25"/>
    </row>
    <row r="1629" spans="141:174">
      <c r="EK1629" s="25"/>
      <c r="FM1629" s="25"/>
      <c r="FN1629" s="25"/>
      <c r="FO1629" s="25"/>
      <c r="FP1629" s="25"/>
      <c r="FQ1629" s="25"/>
      <c r="FR1629" s="25"/>
    </row>
    <row r="1630" spans="141:174">
      <c r="EK1630" s="25"/>
      <c r="FM1630" s="25"/>
      <c r="FN1630" s="25"/>
      <c r="FO1630" s="25"/>
      <c r="FP1630" s="25"/>
      <c r="FQ1630" s="25"/>
      <c r="FR1630" s="25"/>
    </row>
    <row r="1631" spans="141:174">
      <c r="EK1631" s="25"/>
      <c r="FM1631" s="25"/>
      <c r="FN1631" s="25"/>
      <c r="FO1631" s="25"/>
      <c r="FP1631" s="25"/>
      <c r="FQ1631" s="25"/>
      <c r="FR1631" s="25"/>
    </row>
    <row r="1632" spans="141:174">
      <c r="EK1632" s="25"/>
      <c r="FM1632" s="25"/>
      <c r="FN1632" s="25"/>
      <c r="FO1632" s="25"/>
      <c r="FP1632" s="25"/>
      <c r="FQ1632" s="25"/>
      <c r="FR1632" s="25"/>
    </row>
    <row r="1633" spans="141:174">
      <c r="EK1633" s="25"/>
      <c r="FM1633" s="25"/>
      <c r="FN1633" s="25"/>
      <c r="FO1633" s="25"/>
      <c r="FP1633" s="25"/>
      <c r="FQ1633" s="25"/>
      <c r="FR1633" s="25"/>
    </row>
    <row r="1634" spans="141:174">
      <c r="EK1634" s="25"/>
      <c r="FM1634" s="25"/>
      <c r="FN1634" s="25"/>
      <c r="FO1634" s="25"/>
      <c r="FP1634" s="25"/>
      <c r="FQ1634" s="25"/>
      <c r="FR1634" s="25"/>
    </row>
    <row r="1635" spans="141:174">
      <c r="EK1635" s="25"/>
      <c r="FM1635" s="25"/>
      <c r="FN1635" s="25"/>
      <c r="FO1635" s="25"/>
      <c r="FP1635" s="25"/>
      <c r="FQ1635" s="25"/>
      <c r="FR1635" s="25"/>
    </row>
    <row r="1636" spans="141:174">
      <c r="EK1636" s="25"/>
      <c r="FM1636" s="25"/>
      <c r="FN1636" s="25"/>
      <c r="FO1636" s="25"/>
      <c r="FP1636" s="25"/>
      <c r="FQ1636" s="25"/>
      <c r="FR1636" s="25"/>
    </row>
    <row r="1637" spans="141:174">
      <c r="EK1637" s="25"/>
      <c r="FM1637" s="25"/>
      <c r="FN1637" s="25"/>
      <c r="FO1637" s="25"/>
      <c r="FP1637" s="25"/>
      <c r="FQ1637" s="25"/>
      <c r="FR1637" s="25"/>
    </row>
    <row r="1638" spans="141:174">
      <c r="EK1638" s="25"/>
      <c r="FM1638" s="25"/>
      <c r="FN1638" s="25"/>
      <c r="FO1638" s="25"/>
      <c r="FP1638" s="25"/>
      <c r="FQ1638" s="25"/>
      <c r="FR1638" s="25"/>
    </row>
    <row r="1639" spans="141:174">
      <c r="EK1639" s="25"/>
      <c r="FM1639" s="25"/>
      <c r="FN1639" s="25"/>
      <c r="FO1639" s="25"/>
      <c r="FP1639" s="25"/>
      <c r="FQ1639" s="25"/>
      <c r="FR1639" s="25"/>
    </row>
    <row r="1640" spans="141:174">
      <c r="EK1640" s="25"/>
      <c r="FM1640" s="25"/>
      <c r="FN1640" s="25"/>
      <c r="FO1640" s="25"/>
      <c r="FP1640" s="25"/>
      <c r="FQ1640" s="25"/>
      <c r="FR1640" s="25"/>
    </row>
    <row r="1641" spans="141:174">
      <c r="EK1641" s="25"/>
      <c r="FM1641" s="25"/>
      <c r="FN1641" s="25"/>
      <c r="FO1641" s="25"/>
      <c r="FP1641" s="25"/>
      <c r="FQ1641" s="25"/>
      <c r="FR1641" s="25"/>
    </row>
    <row r="1642" spans="141:174">
      <c r="EK1642" s="25"/>
      <c r="FM1642" s="25"/>
      <c r="FN1642" s="25"/>
      <c r="FO1642" s="25"/>
      <c r="FP1642" s="25"/>
      <c r="FQ1642" s="25"/>
      <c r="FR1642" s="25"/>
    </row>
    <row r="1643" spans="141:174">
      <c r="EK1643" s="25"/>
      <c r="FM1643" s="25"/>
      <c r="FN1643" s="25"/>
      <c r="FO1643" s="25"/>
      <c r="FP1643" s="25"/>
      <c r="FQ1643" s="25"/>
      <c r="FR1643" s="25"/>
    </row>
    <row r="1644" spans="141:174">
      <c r="EK1644" s="25"/>
      <c r="FM1644" s="25"/>
      <c r="FN1644" s="25"/>
      <c r="FO1644" s="25"/>
      <c r="FP1644" s="25"/>
      <c r="FQ1644" s="25"/>
      <c r="FR1644" s="25"/>
    </row>
    <row r="1645" spans="141:174">
      <c r="EK1645" s="25"/>
      <c r="FM1645" s="25"/>
      <c r="FN1645" s="25"/>
      <c r="FO1645" s="25"/>
      <c r="FP1645" s="25"/>
      <c r="FQ1645" s="25"/>
      <c r="FR1645" s="25"/>
    </row>
    <row r="1646" spans="141:174">
      <c r="EK1646" s="25"/>
      <c r="FM1646" s="25"/>
      <c r="FN1646" s="25"/>
      <c r="FO1646" s="25"/>
      <c r="FP1646" s="25"/>
      <c r="FQ1646" s="25"/>
      <c r="FR1646" s="25"/>
    </row>
    <row r="1647" spans="141:174">
      <c r="EK1647" s="25"/>
      <c r="FM1647" s="25"/>
      <c r="FN1647" s="25"/>
      <c r="FO1647" s="25"/>
      <c r="FP1647" s="25"/>
      <c r="FQ1647" s="25"/>
      <c r="FR1647" s="25"/>
    </row>
    <row r="1648" spans="141:174">
      <c r="EK1648" s="25"/>
      <c r="FM1648" s="25"/>
      <c r="FN1648" s="25"/>
      <c r="FO1648" s="25"/>
      <c r="FP1648" s="25"/>
      <c r="FQ1648" s="25"/>
      <c r="FR1648" s="25"/>
    </row>
    <row r="1649" spans="141:174">
      <c r="EK1649" s="25"/>
      <c r="FM1649" s="25"/>
      <c r="FN1649" s="25"/>
      <c r="FO1649" s="25"/>
      <c r="FP1649" s="25"/>
      <c r="FQ1649" s="25"/>
      <c r="FR1649" s="25"/>
    </row>
    <row r="1650" spans="141:174">
      <c r="EK1650" s="25"/>
      <c r="FM1650" s="25"/>
      <c r="FN1650" s="25"/>
      <c r="FO1650" s="25"/>
      <c r="FP1650" s="25"/>
      <c r="FQ1650" s="25"/>
      <c r="FR1650" s="25"/>
    </row>
    <row r="1651" spans="141:174">
      <c r="EK1651" s="25"/>
      <c r="FM1651" s="25"/>
      <c r="FN1651" s="25"/>
      <c r="FO1651" s="25"/>
      <c r="FP1651" s="25"/>
      <c r="FQ1651" s="25"/>
      <c r="FR1651" s="25"/>
    </row>
    <row r="1652" spans="141:174">
      <c r="EK1652" s="25"/>
      <c r="FM1652" s="25"/>
      <c r="FN1652" s="25"/>
      <c r="FO1652" s="25"/>
      <c r="FP1652" s="25"/>
      <c r="FQ1652" s="25"/>
      <c r="FR1652" s="25"/>
    </row>
    <row r="1653" spans="141:174">
      <c r="EK1653" s="25"/>
      <c r="FM1653" s="25"/>
      <c r="FN1653" s="25"/>
      <c r="FO1653" s="25"/>
      <c r="FP1653" s="25"/>
      <c r="FQ1653" s="25"/>
      <c r="FR1653" s="25"/>
    </row>
    <row r="1654" spans="141:174">
      <c r="EK1654" s="25"/>
      <c r="FM1654" s="25"/>
      <c r="FN1654" s="25"/>
      <c r="FO1654" s="25"/>
      <c r="FP1654" s="25"/>
      <c r="FQ1654" s="25"/>
      <c r="FR1654" s="25"/>
    </row>
    <row r="1655" spans="141:174">
      <c r="EK1655" s="25"/>
      <c r="FM1655" s="25"/>
      <c r="FN1655" s="25"/>
      <c r="FO1655" s="25"/>
      <c r="FP1655" s="25"/>
      <c r="FQ1655" s="25"/>
      <c r="FR1655" s="25"/>
    </row>
    <row r="1656" spans="141:174">
      <c r="EK1656" s="25"/>
      <c r="FM1656" s="25"/>
      <c r="FN1656" s="25"/>
      <c r="FO1656" s="25"/>
      <c r="FP1656" s="25"/>
      <c r="FQ1656" s="25"/>
      <c r="FR1656" s="25"/>
    </row>
    <row r="1657" spans="141:174">
      <c r="EK1657" s="25"/>
      <c r="FM1657" s="25"/>
      <c r="FN1657" s="25"/>
      <c r="FO1657" s="25"/>
      <c r="FP1657" s="25"/>
      <c r="FQ1657" s="25"/>
      <c r="FR1657" s="25"/>
    </row>
    <row r="1658" spans="141:174">
      <c r="EK1658" s="25"/>
      <c r="FM1658" s="25"/>
      <c r="FN1658" s="25"/>
      <c r="FO1658" s="25"/>
      <c r="FP1658" s="25"/>
      <c r="FQ1658" s="25"/>
      <c r="FR1658" s="25"/>
    </row>
    <row r="1659" spans="141:174">
      <c r="EK1659" s="25"/>
      <c r="FM1659" s="25"/>
      <c r="FN1659" s="25"/>
      <c r="FO1659" s="25"/>
      <c r="FP1659" s="25"/>
      <c r="FQ1659" s="25"/>
      <c r="FR1659" s="25"/>
    </row>
    <row r="1660" spans="141:174">
      <c r="EK1660" s="25"/>
      <c r="FM1660" s="25"/>
      <c r="FN1660" s="25"/>
      <c r="FO1660" s="25"/>
      <c r="FP1660" s="25"/>
      <c r="FQ1660" s="25"/>
      <c r="FR1660" s="25"/>
    </row>
    <row r="1661" spans="141:174">
      <c r="EK1661" s="25"/>
      <c r="FM1661" s="25"/>
      <c r="FN1661" s="25"/>
      <c r="FO1661" s="25"/>
      <c r="FP1661" s="25"/>
      <c r="FQ1661" s="25"/>
      <c r="FR1661" s="25"/>
    </row>
    <row r="1662" spans="141:174">
      <c r="EK1662" s="25"/>
      <c r="FM1662" s="25"/>
      <c r="FN1662" s="25"/>
      <c r="FO1662" s="25"/>
      <c r="FP1662" s="25"/>
      <c r="FQ1662" s="25"/>
      <c r="FR1662" s="25"/>
    </row>
    <row r="1663" spans="141:174">
      <c r="EK1663" s="25"/>
      <c r="FM1663" s="25"/>
      <c r="FN1663" s="25"/>
      <c r="FO1663" s="25"/>
      <c r="FP1663" s="25"/>
      <c r="FQ1663" s="25"/>
      <c r="FR1663" s="25"/>
    </row>
    <row r="1664" spans="141:174">
      <c r="EK1664" s="25"/>
      <c r="FM1664" s="25"/>
      <c r="FN1664" s="25"/>
      <c r="FO1664" s="25"/>
      <c r="FP1664" s="25"/>
      <c r="FQ1664" s="25"/>
      <c r="FR1664" s="25"/>
    </row>
    <row r="1665" spans="141:174">
      <c r="EK1665" s="25"/>
      <c r="FM1665" s="25"/>
      <c r="FN1665" s="25"/>
      <c r="FO1665" s="25"/>
      <c r="FP1665" s="25"/>
      <c r="FQ1665" s="25"/>
      <c r="FR1665" s="25"/>
    </row>
    <row r="1666" spans="141:174">
      <c r="EK1666" s="25"/>
      <c r="FM1666" s="25"/>
      <c r="FN1666" s="25"/>
      <c r="FO1666" s="25"/>
      <c r="FP1666" s="25"/>
      <c r="FQ1666" s="25"/>
      <c r="FR1666" s="25"/>
    </row>
    <row r="1667" spans="141:174">
      <c r="EK1667" s="25"/>
      <c r="FM1667" s="25"/>
      <c r="FN1667" s="25"/>
      <c r="FO1667" s="25"/>
      <c r="FP1667" s="25"/>
      <c r="FQ1667" s="25"/>
      <c r="FR1667" s="25"/>
    </row>
    <row r="1668" spans="141:174">
      <c r="EK1668" s="25"/>
      <c r="FM1668" s="25"/>
      <c r="FN1668" s="25"/>
      <c r="FO1668" s="25"/>
      <c r="FP1668" s="25"/>
      <c r="FQ1668" s="25"/>
      <c r="FR1668" s="25"/>
    </row>
    <row r="1669" spans="141:174">
      <c r="EK1669" s="25"/>
      <c r="FM1669" s="25"/>
      <c r="FN1669" s="25"/>
      <c r="FO1669" s="25"/>
      <c r="FP1669" s="25"/>
      <c r="FQ1669" s="25"/>
      <c r="FR1669" s="25"/>
    </row>
    <row r="1670" spans="141:174">
      <c r="EK1670" s="25"/>
      <c r="FM1670" s="25"/>
      <c r="FN1670" s="25"/>
      <c r="FO1670" s="25"/>
      <c r="FP1670" s="25"/>
      <c r="FQ1670" s="25"/>
      <c r="FR1670" s="25"/>
    </row>
    <row r="1671" spans="141:174">
      <c r="EK1671" s="25"/>
      <c r="FM1671" s="25"/>
      <c r="FN1671" s="25"/>
      <c r="FO1671" s="25"/>
      <c r="FP1671" s="25"/>
      <c r="FQ1671" s="25"/>
      <c r="FR1671" s="25"/>
    </row>
    <row r="1672" spans="141:174">
      <c r="EK1672" s="25"/>
      <c r="FM1672" s="25"/>
      <c r="FN1672" s="25"/>
      <c r="FO1672" s="25"/>
      <c r="FP1672" s="25"/>
      <c r="FQ1672" s="25"/>
      <c r="FR1672" s="25"/>
    </row>
    <row r="1673" spans="141:174">
      <c r="EK1673" s="25"/>
      <c r="FM1673" s="25"/>
      <c r="FN1673" s="25"/>
      <c r="FO1673" s="25"/>
      <c r="FP1673" s="25"/>
      <c r="FQ1673" s="25"/>
      <c r="FR1673" s="25"/>
    </row>
    <row r="1674" spans="141:174">
      <c r="EK1674" s="25"/>
      <c r="FM1674" s="25"/>
      <c r="FN1674" s="25"/>
      <c r="FO1674" s="25"/>
      <c r="FP1674" s="25"/>
      <c r="FQ1674" s="25"/>
      <c r="FR1674" s="25"/>
    </row>
    <row r="1675" spans="141:174">
      <c r="EK1675" s="25"/>
      <c r="FM1675" s="25"/>
      <c r="FN1675" s="25"/>
      <c r="FO1675" s="25"/>
      <c r="FP1675" s="25"/>
      <c r="FQ1675" s="25"/>
      <c r="FR1675" s="25"/>
    </row>
    <row r="1676" spans="141:174">
      <c r="EK1676" s="25"/>
      <c r="FM1676" s="25"/>
      <c r="FN1676" s="25"/>
      <c r="FO1676" s="25"/>
      <c r="FP1676" s="25"/>
      <c r="FQ1676" s="25"/>
      <c r="FR1676" s="25"/>
    </row>
    <row r="1677" spans="141:174">
      <c r="EK1677" s="25"/>
      <c r="FM1677" s="25"/>
      <c r="FN1677" s="25"/>
      <c r="FO1677" s="25"/>
      <c r="FP1677" s="25"/>
      <c r="FQ1677" s="25"/>
      <c r="FR1677" s="25"/>
    </row>
    <row r="1678" spans="141:174">
      <c r="EK1678" s="25"/>
      <c r="FM1678" s="25"/>
      <c r="FN1678" s="25"/>
      <c r="FO1678" s="25"/>
      <c r="FP1678" s="25"/>
      <c r="FQ1678" s="25"/>
      <c r="FR1678" s="25"/>
    </row>
    <row r="1679" spans="141:174">
      <c r="EK1679" s="25"/>
      <c r="FM1679" s="25"/>
      <c r="FN1679" s="25"/>
      <c r="FO1679" s="25"/>
      <c r="FP1679" s="25"/>
      <c r="FQ1679" s="25"/>
      <c r="FR1679" s="25"/>
    </row>
    <row r="1680" spans="141:174">
      <c r="EK1680" s="25"/>
      <c r="FM1680" s="25"/>
      <c r="FN1680" s="25"/>
      <c r="FO1680" s="25"/>
      <c r="FP1680" s="25"/>
      <c r="FQ1680" s="25"/>
      <c r="FR1680" s="25"/>
    </row>
    <row r="1681" spans="141:174">
      <c r="EK1681" s="25"/>
      <c r="FM1681" s="25"/>
      <c r="FN1681" s="25"/>
      <c r="FO1681" s="25"/>
      <c r="FP1681" s="25"/>
      <c r="FQ1681" s="25"/>
      <c r="FR1681" s="25"/>
    </row>
    <row r="1682" spans="141:174">
      <c r="EK1682" s="25"/>
      <c r="FM1682" s="25"/>
      <c r="FN1682" s="25"/>
      <c r="FO1682" s="25"/>
      <c r="FP1682" s="25"/>
      <c r="FQ1682" s="25"/>
      <c r="FR1682" s="25"/>
    </row>
    <row r="1683" spans="141:174">
      <c r="EK1683" s="25"/>
      <c r="FM1683" s="25"/>
      <c r="FN1683" s="25"/>
      <c r="FO1683" s="25"/>
      <c r="FP1683" s="25"/>
      <c r="FQ1683" s="25"/>
      <c r="FR1683" s="25"/>
    </row>
    <row r="1684" spans="141:174">
      <c r="EK1684" s="25"/>
      <c r="FM1684" s="25"/>
      <c r="FN1684" s="25"/>
      <c r="FO1684" s="25"/>
      <c r="FP1684" s="25"/>
      <c r="FQ1684" s="25"/>
      <c r="FR1684" s="25"/>
    </row>
    <row r="1685" spans="141:174">
      <c r="EK1685" s="25"/>
      <c r="FM1685" s="25"/>
      <c r="FN1685" s="25"/>
      <c r="FO1685" s="25"/>
      <c r="FP1685" s="25"/>
      <c r="FQ1685" s="25"/>
      <c r="FR1685" s="25"/>
    </row>
    <row r="1686" spans="141:174">
      <c r="EK1686" s="25"/>
      <c r="FM1686" s="25"/>
      <c r="FN1686" s="25"/>
      <c r="FO1686" s="25"/>
      <c r="FP1686" s="25"/>
      <c r="FQ1686" s="25"/>
      <c r="FR1686" s="25"/>
    </row>
    <row r="1687" spans="141:174">
      <c r="EK1687" s="25"/>
      <c r="FM1687" s="25"/>
      <c r="FN1687" s="25"/>
      <c r="FO1687" s="25"/>
      <c r="FP1687" s="25"/>
      <c r="FQ1687" s="25"/>
      <c r="FR1687" s="25"/>
    </row>
    <row r="1688" spans="141:174">
      <c r="EK1688" s="25"/>
      <c r="FM1688" s="25"/>
      <c r="FN1688" s="25"/>
      <c r="FO1688" s="25"/>
      <c r="FP1688" s="25"/>
      <c r="FQ1688" s="25"/>
      <c r="FR1688" s="25"/>
    </row>
    <row r="1689" spans="141:174">
      <c r="EK1689" s="25"/>
      <c r="FM1689" s="25"/>
      <c r="FN1689" s="25"/>
      <c r="FO1689" s="25"/>
      <c r="FP1689" s="25"/>
      <c r="FQ1689" s="25"/>
      <c r="FR1689" s="25"/>
    </row>
    <row r="1690" spans="141:174">
      <c r="EK1690" s="25"/>
      <c r="FM1690" s="25"/>
      <c r="FN1690" s="25"/>
      <c r="FO1690" s="25"/>
      <c r="FP1690" s="25"/>
      <c r="FQ1690" s="25"/>
      <c r="FR1690" s="25"/>
    </row>
    <row r="1691" spans="141:174">
      <c r="EK1691" s="25"/>
      <c r="FM1691" s="25"/>
      <c r="FN1691" s="25"/>
      <c r="FO1691" s="25"/>
      <c r="FP1691" s="25"/>
      <c r="FQ1691" s="25"/>
      <c r="FR1691" s="25"/>
    </row>
    <row r="1692" spans="141:174">
      <c r="EK1692" s="25"/>
      <c r="FM1692" s="25"/>
      <c r="FN1692" s="25"/>
      <c r="FO1692" s="25"/>
      <c r="FP1692" s="25"/>
      <c r="FQ1692" s="25"/>
      <c r="FR1692" s="25"/>
    </row>
    <row r="1693" spans="141:174">
      <c r="EK1693" s="25"/>
      <c r="FM1693" s="25"/>
      <c r="FN1693" s="25"/>
      <c r="FO1693" s="25"/>
      <c r="FP1693" s="25"/>
      <c r="FQ1693" s="25"/>
      <c r="FR1693" s="25"/>
    </row>
    <row r="1694" spans="141:174">
      <c r="EK1694" s="25"/>
      <c r="FM1694" s="25"/>
      <c r="FN1694" s="25"/>
      <c r="FO1694" s="25"/>
      <c r="FP1694" s="25"/>
      <c r="FQ1694" s="25"/>
      <c r="FR1694" s="25"/>
    </row>
    <row r="1695" spans="141:174">
      <c r="EK1695" s="25"/>
      <c r="FM1695" s="25"/>
      <c r="FN1695" s="25"/>
      <c r="FO1695" s="25"/>
      <c r="FP1695" s="25"/>
      <c r="FQ1695" s="25"/>
      <c r="FR1695" s="25"/>
    </row>
    <row r="1696" spans="141:174">
      <c r="EK1696" s="25"/>
      <c r="FM1696" s="25"/>
      <c r="FN1696" s="25"/>
      <c r="FO1696" s="25"/>
      <c r="FP1696" s="25"/>
      <c r="FQ1696" s="25"/>
      <c r="FR1696" s="25"/>
    </row>
    <row r="1697" spans="141:174">
      <c r="EK1697" s="25"/>
      <c r="FM1697" s="25"/>
      <c r="FN1697" s="25"/>
      <c r="FO1697" s="25"/>
      <c r="FP1697" s="25"/>
      <c r="FQ1697" s="25"/>
      <c r="FR1697" s="25"/>
    </row>
    <row r="1698" spans="141:174">
      <c r="EK1698" s="25"/>
      <c r="FM1698" s="25"/>
      <c r="FN1698" s="25"/>
      <c r="FO1698" s="25"/>
      <c r="FP1698" s="25"/>
      <c r="FQ1698" s="25"/>
      <c r="FR1698" s="25"/>
    </row>
    <row r="1699" spans="141:174">
      <c r="EK1699" s="25"/>
      <c r="FM1699" s="25"/>
      <c r="FN1699" s="25"/>
      <c r="FO1699" s="25"/>
      <c r="FP1699" s="25"/>
      <c r="FQ1699" s="25"/>
      <c r="FR1699" s="25"/>
    </row>
    <row r="1700" spans="141:174">
      <c r="EK1700" s="25"/>
      <c r="FM1700" s="25"/>
      <c r="FN1700" s="25"/>
      <c r="FO1700" s="25"/>
      <c r="FP1700" s="25"/>
      <c r="FQ1700" s="25"/>
      <c r="FR1700" s="25"/>
    </row>
    <row r="1701" spans="141:174">
      <c r="EK1701" s="25"/>
      <c r="FM1701" s="25"/>
      <c r="FN1701" s="25"/>
      <c r="FO1701" s="25"/>
      <c r="FP1701" s="25"/>
      <c r="FQ1701" s="25"/>
      <c r="FR1701" s="25"/>
    </row>
    <row r="1702" spans="141:174">
      <c r="EK1702" s="25"/>
      <c r="FM1702" s="25"/>
      <c r="FN1702" s="25"/>
      <c r="FO1702" s="25"/>
      <c r="FP1702" s="25"/>
      <c r="FQ1702" s="25"/>
      <c r="FR1702" s="25"/>
    </row>
    <row r="1703" spans="141:174">
      <c r="EK1703" s="25"/>
      <c r="FM1703" s="25"/>
      <c r="FN1703" s="25"/>
      <c r="FO1703" s="25"/>
      <c r="FP1703" s="25"/>
      <c r="FQ1703" s="25"/>
      <c r="FR1703" s="25"/>
    </row>
    <row r="1704" spans="141:174">
      <c r="EK1704" s="25"/>
      <c r="FM1704" s="25"/>
      <c r="FN1704" s="25"/>
      <c r="FO1704" s="25"/>
      <c r="FP1704" s="25"/>
      <c r="FQ1704" s="25"/>
      <c r="FR1704" s="25"/>
    </row>
    <row r="1705" spans="141:174">
      <c r="EK1705" s="25"/>
      <c r="FM1705" s="25"/>
      <c r="FN1705" s="25"/>
      <c r="FO1705" s="25"/>
      <c r="FP1705" s="25"/>
      <c r="FQ1705" s="25"/>
      <c r="FR1705" s="25"/>
    </row>
    <row r="1706" spans="141:174">
      <c r="EK1706" s="25"/>
      <c r="FM1706" s="25"/>
      <c r="FN1706" s="25"/>
      <c r="FO1706" s="25"/>
      <c r="FP1706" s="25"/>
      <c r="FQ1706" s="25"/>
      <c r="FR1706" s="25"/>
    </row>
    <row r="1707" spans="141:174">
      <c r="EK1707" s="25"/>
      <c r="FM1707" s="25"/>
      <c r="FN1707" s="25"/>
      <c r="FO1707" s="25"/>
      <c r="FP1707" s="25"/>
      <c r="FQ1707" s="25"/>
      <c r="FR1707" s="25"/>
    </row>
    <row r="1708" spans="141:174">
      <c r="EK1708" s="25"/>
      <c r="FM1708" s="25"/>
      <c r="FN1708" s="25"/>
      <c r="FO1708" s="25"/>
      <c r="FP1708" s="25"/>
      <c r="FQ1708" s="25"/>
      <c r="FR1708" s="25"/>
    </row>
    <row r="1709" spans="141:174">
      <c r="EK1709" s="25"/>
      <c r="FM1709" s="25"/>
      <c r="FN1709" s="25"/>
      <c r="FO1709" s="25"/>
      <c r="FP1709" s="25"/>
      <c r="FQ1709" s="25"/>
      <c r="FR1709" s="25"/>
    </row>
    <row r="1710" spans="141:174">
      <c r="EK1710" s="25"/>
      <c r="FM1710" s="25"/>
      <c r="FN1710" s="25"/>
      <c r="FO1710" s="25"/>
      <c r="FP1710" s="25"/>
      <c r="FQ1710" s="25"/>
      <c r="FR1710" s="25"/>
    </row>
    <row r="1711" spans="141:174">
      <c r="EK1711" s="25"/>
      <c r="FM1711" s="25"/>
      <c r="FN1711" s="25"/>
      <c r="FO1711" s="25"/>
      <c r="FP1711" s="25"/>
      <c r="FQ1711" s="25"/>
      <c r="FR1711" s="25"/>
    </row>
    <row r="1712" spans="141:174">
      <c r="EK1712" s="25"/>
      <c r="FM1712" s="25"/>
      <c r="FN1712" s="25"/>
      <c r="FO1712" s="25"/>
      <c r="FP1712" s="25"/>
      <c r="FQ1712" s="25"/>
      <c r="FR1712" s="25"/>
    </row>
    <row r="1713" spans="141:174">
      <c r="EK1713" s="25"/>
      <c r="FM1713" s="25"/>
      <c r="FN1713" s="25"/>
      <c r="FO1713" s="25"/>
      <c r="FP1713" s="25"/>
      <c r="FQ1713" s="25"/>
      <c r="FR1713" s="25"/>
    </row>
    <row r="1714" spans="141:174">
      <c r="EK1714" s="25"/>
      <c r="FM1714" s="25"/>
      <c r="FN1714" s="25"/>
      <c r="FO1714" s="25"/>
      <c r="FP1714" s="25"/>
      <c r="FQ1714" s="25"/>
      <c r="FR1714" s="25"/>
    </row>
    <row r="1715" spans="141:174">
      <c r="EK1715" s="25"/>
      <c r="FM1715" s="25"/>
      <c r="FN1715" s="25"/>
      <c r="FO1715" s="25"/>
      <c r="FP1715" s="25"/>
      <c r="FQ1715" s="25"/>
      <c r="FR1715" s="25"/>
    </row>
    <row r="1716" spans="141:174">
      <c r="EK1716" s="25"/>
      <c r="FM1716" s="25"/>
      <c r="FN1716" s="25"/>
      <c r="FO1716" s="25"/>
      <c r="FP1716" s="25"/>
      <c r="FQ1716" s="25"/>
      <c r="FR1716" s="25"/>
    </row>
    <row r="1717" spans="141:174">
      <c r="EK1717" s="25"/>
      <c r="FM1717" s="25"/>
      <c r="FN1717" s="25"/>
      <c r="FO1717" s="25"/>
      <c r="FP1717" s="25"/>
      <c r="FQ1717" s="25"/>
      <c r="FR1717" s="25"/>
    </row>
    <row r="1718" spans="141:174">
      <c r="EK1718" s="25"/>
      <c r="FM1718" s="25"/>
      <c r="FN1718" s="25"/>
      <c r="FO1718" s="25"/>
      <c r="FP1718" s="25"/>
      <c r="FQ1718" s="25"/>
      <c r="FR1718" s="25"/>
    </row>
    <row r="1719" spans="141:174">
      <c r="EK1719" s="25"/>
      <c r="FM1719" s="25"/>
      <c r="FN1719" s="25"/>
      <c r="FO1719" s="25"/>
      <c r="FP1719" s="25"/>
      <c r="FQ1719" s="25"/>
      <c r="FR1719" s="25"/>
    </row>
    <row r="1720" spans="141:174">
      <c r="EK1720" s="25"/>
      <c r="FM1720" s="25"/>
      <c r="FN1720" s="25"/>
      <c r="FO1720" s="25"/>
      <c r="FP1720" s="25"/>
      <c r="FQ1720" s="25"/>
      <c r="FR1720" s="25"/>
    </row>
    <row r="1721" spans="141:174">
      <c r="EK1721" s="25"/>
      <c r="FM1721" s="25"/>
      <c r="FN1721" s="25"/>
      <c r="FO1721" s="25"/>
      <c r="FP1721" s="25"/>
      <c r="FQ1721" s="25"/>
      <c r="FR1721" s="25"/>
    </row>
    <row r="1722" spans="141:174">
      <c r="EK1722" s="25"/>
      <c r="FM1722" s="25"/>
      <c r="FN1722" s="25"/>
      <c r="FO1722" s="25"/>
      <c r="FP1722" s="25"/>
      <c r="FQ1722" s="25"/>
      <c r="FR1722" s="25"/>
    </row>
    <row r="1723" spans="141:174">
      <c r="EK1723" s="25"/>
      <c r="FM1723" s="25"/>
      <c r="FN1723" s="25"/>
      <c r="FO1723" s="25"/>
      <c r="FP1723" s="25"/>
      <c r="FQ1723" s="25"/>
      <c r="FR1723" s="25"/>
    </row>
    <row r="1724" spans="141:174">
      <c r="EK1724" s="25"/>
      <c r="FM1724" s="25"/>
      <c r="FN1724" s="25"/>
      <c r="FO1724" s="25"/>
      <c r="FP1724" s="25"/>
      <c r="FQ1724" s="25"/>
      <c r="FR1724" s="25"/>
    </row>
    <row r="1725" spans="141:174">
      <c r="EK1725" s="25"/>
      <c r="FM1725" s="25"/>
      <c r="FN1725" s="25"/>
      <c r="FO1725" s="25"/>
      <c r="FP1725" s="25"/>
      <c r="FQ1725" s="25"/>
      <c r="FR1725" s="25"/>
    </row>
    <row r="1726" spans="141:174">
      <c r="EK1726" s="25"/>
      <c r="FM1726" s="25"/>
      <c r="FN1726" s="25"/>
      <c r="FO1726" s="25"/>
      <c r="FP1726" s="25"/>
      <c r="FQ1726" s="25"/>
      <c r="FR1726" s="25"/>
    </row>
    <row r="1727" spans="141:174">
      <c r="EK1727" s="25"/>
      <c r="FM1727" s="25"/>
      <c r="FN1727" s="25"/>
      <c r="FO1727" s="25"/>
      <c r="FP1727" s="25"/>
      <c r="FQ1727" s="25"/>
      <c r="FR1727" s="25"/>
    </row>
    <row r="1728" spans="141:174">
      <c r="EK1728" s="25"/>
      <c r="FM1728" s="25"/>
      <c r="FN1728" s="25"/>
      <c r="FO1728" s="25"/>
      <c r="FP1728" s="25"/>
      <c r="FQ1728" s="25"/>
      <c r="FR1728" s="25"/>
    </row>
    <row r="1729" spans="141:174">
      <c r="EK1729" s="25"/>
      <c r="FM1729" s="25"/>
      <c r="FN1729" s="25"/>
      <c r="FO1729" s="25"/>
      <c r="FP1729" s="25"/>
      <c r="FQ1729" s="25"/>
      <c r="FR1729" s="25"/>
    </row>
    <row r="1730" spans="141:174">
      <c r="EK1730" s="25"/>
      <c r="FM1730" s="25"/>
      <c r="FN1730" s="25"/>
      <c r="FO1730" s="25"/>
      <c r="FP1730" s="25"/>
      <c r="FQ1730" s="25"/>
      <c r="FR1730" s="25"/>
    </row>
    <row r="1731" spans="141:174">
      <c r="EK1731" s="25"/>
      <c r="FM1731" s="25"/>
      <c r="FN1731" s="25"/>
      <c r="FO1731" s="25"/>
      <c r="FP1731" s="25"/>
      <c r="FQ1731" s="25"/>
      <c r="FR1731" s="25"/>
    </row>
    <row r="1732" spans="141:174">
      <c r="EK1732" s="25"/>
      <c r="FM1732" s="25"/>
      <c r="FN1732" s="25"/>
      <c r="FO1732" s="25"/>
      <c r="FP1732" s="25"/>
      <c r="FQ1732" s="25"/>
      <c r="FR1732" s="25"/>
    </row>
    <row r="1733" spans="141:174">
      <c r="EK1733" s="25"/>
      <c r="FM1733" s="25"/>
      <c r="FN1733" s="25"/>
      <c r="FO1733" s="25"/>
      <c r="FP1733" s="25"/>
      <c r="FQ1733" s="25"/>
      <c r="FR1733" s="25"/>
    </row>
    <row r="1734" spans="141:174">
      <c r="EK1734" s="25"/>
      <c r="FM1734" s="25"/>
      <c r="FN1734" s="25"/>
      <c r="FO1734" s="25"/>
      <c r="FP1734" s="25"/>
      <c r="FQ1734" s="25"/>
      <c r="FR1734" s="25"/>
    </row>
    <row r="1735" spans="141:174">
      <c r="EK1735" s="25"/>
      <c r="FM1735" s="25"/>
      <c r="FN1735" s="25"/>
      <c r="FO1735" s="25"/>
      <c r="FP1735" s="25"/>
      <c r="FQ1735" s="25"/>
      <c r="FR1735" s="25"/>
    </row>
    <row r="1736" spans="141:174">
      <c r="EK1736" s="25"/>
      <c r="FM1736" s="25"/>
      <c r="FN1736" s="25"/>
      <c r="FO1736" s="25"/>
      <c r="FP1736" s="25"/>
      <c r="FQ1736" s="25"/>
      <c r="FR1736" s="25"/>
    </row>
    <row r="1737" spans="141:174">
      <c r="EK1737" s="25"/>
      <c r="FM1737" s="25"/>
      <c r="FN1737" s="25"/>
      <c r="FO1737" s="25"/>
      <c r="FP1737" s="25"/>
      <c r="FQ1737" s="25"/>
      <c r="FR1737" s="25"/>
    </row>
    <row r="1738" spans="141:174">
      <c r="EK1738" s="25"/>
      <c r="FM1738" s="25"/>
      <c r="FN1738" s="25"/>
      <c r="FO1738" s="25"/>
      <c r="FP1738" s="25"/>
      <c r="FQ1738" s="25"/>
      <c r="FR1738" s="25"/>
    </row>
    <row r="1739" spans="141:174">
      <c r="EK1739" s="25"/>
      <c r="FM1739" s="25"/>
      <c r="FN1739" s="25"/>
      <c r="FO1739" s="25"/>
      <c r="FP1739" s="25"/>
      <c r="FQ1739" s="25"/>
      <c r="FR1739" s="25"/>
    </row>
    <row r="1740" spans="141:174">
      <c r="EK1740" s="25"/>
      <c r="FM1740" s="25"/>
      <c r="FN1740" s="25"/>
      <c r="FO1740" s="25"/>
      <c r="FP1740" s="25"/>
      <c r="FQ1740" s="25"/>
      <c r="FR1740" s="25"/>
    </row>
    <row r="1741" spans="141:174">
      <c r="EK1741" s="25"/>
      <c r="FM1741" s="25"/>
      <c r="FN1741" s="25"/>
      <c r="FO1741" s="25"/>
      <c r="FP1741" s="25"/>
      <c r="FQ1741" s="25"/>
      <c r="FR1741" s="25"/>
    </row>
    <row r="1742" spans="141:174">
      <c r="EK1742" s="25"/>
      <c r="FM1742" s="25"/>
      <c r="FN1742" s="25"/>
      <c r="FO1742" s="25"/>
      <c r="FP1742" s="25"/>
      <c r="FQ1742" s="25"/>
      <c r="FR1742" s="25"/>
    </row>
    <row r="1743" spans="141:174">
      <c r="EK1743" s="25"/>
      <c r="FM1743" s="25"/>
      <c r="FN1743" s="25"/>
      <c r="FO1743" s="25"/>
      <c r="FP1743" s="25"/>
      <c r="FQ1743" s="25"/>
      <c r="FR1743" s="25"/>
    </row>
    <row r="1744" spans="141:174">
      <c r="EK1744" s="25"/>
      <c r="FM1744" s="25"/>
      <c r="FN1744" s="25"/>
      <c r="FO1744" s="25"/>
      <c r="FP1744" s="25"/>
      <c r="FQ1744" s="25"/>
      <c r="FR1744" s="25"/>
    </row>
    <row r="1745" spans="141:174">
      <c r="EK1745" s="25"/>
      <c r="FM1745" s="25"/>
      <c r="FN1745" s="25"/>
      <c r="FO1745" s="25"/>
      <c r="FP1745" s="25"/>
      <c r="FQ1745" s="25"/>
      <c r="FR1745" s="25"/>
    </row>
    <row r="1746" spans="141:174">
      <c r="EK1746" s="25"/>
      <c r="FM1746" s="25"/>
      <c r="FN1746" s="25"/>
      <c r="FO1746" s="25"/>
      <c r="FP1746" s="25"/>
      <c r="FQ1746" s="25"/>
      <c r="FR1746" s="25"/>
    </row>
    <row r="1747" spans="141:174">
      <c r="EK1747" s="25"/>
      <c r="FM1747" s="25"/>
      <c r="FN1747" s="25"/>
      <c r="FO1747" s="25"/>
      <c r="FP1747" s="25"/>
      <c r="FQ1747" s="25"/>
      <c r="FR1747" s="25"/>
    </row>
    <row r="1748" spans="141:174">
      <c r="EK1748" s="25"/>
      <c r="FM1748" s="25"/>
      <c r="FN1748" s="25"/>
      <c r="FO1748" s="25"/>
      <c r="FP1748" s="25"/>
      <c r="FQ1748" s="25"/>
      <c r="FR1748" s="25"/>
    </row>
    <row r="1749" spans="141:174">
      <c r="EK1749" s="25"/>
      <c r="FM1749" s="25"/>
      <c r="FN1749" s="25"/>
      <c r="FO1749" s="25"/>
      <c r="FP1749" s="25"/>
      <c r="FQ1749" s="25"/>
      <c r="FR1749" s="25"/>
    </row>
    <row r="1750" spans="141:174">
      <c r="EK1750" s="25"/>
      <c r="FM1750" s="25"/>
      <c r="FN1750" s="25"/>
      <c r="FO1750" s="25"/>
      <c r="FP1750" s="25"/>
      <c r="FQ1750" s="25"/>
      <c r="FR1750" s="25"/>
    </row>
    <row r="1751" spans="141:174">
      <c r="EK1751" s="25"/>
      <c r="FM1751" s="25"/>
      <c r="FN1751" s="25"/>
      <c r="FO1751" s="25"/>
      <c r="FP1751" s="25"/>
      <c r="FQ1751" s="25"/>
      <c r="FR1751" s="25"/>
    </row>
    <row r="1752" spans="141:174">
      <c r="EK1752" s="25"/>
      <c r="FM1752" s="25"/>
      <c r="FN1752" s="25"/>
      <c r="FO1752" s="25"/>
      <c r="FP1752" s="25"/>
      <c r="FQ1752" s="25"/>
      <c r="FR1752" s="25"/>
    </row>
    <row r="1753" spans="141:174">
      <c r="EK1753" s="25"/>
      <c r="FM1753" s="25"/>
      <c r="FN1753" s="25"/>
      <c r="FO1753" s="25"/>
      <c r="FP1753" s="25"/>
      <c r="FQ1753" s="25"/>
      <c r="FR1753" s="25"/>
    </row>
    <row r="1754" spans="141:174">
      <c r="EK1754" s="25"/>
      <c r="FM1754" s="25"/>
      <c r="FN1754" s="25"/>
      <c r="FO1754" s="25"/>
      <c r="FP1754" s="25"/>
      <c r="FQ1754" s="25"/>
      <c r="FR1754" s="25"/>
    </row>
    <row r="1755" spans="141:174">
      <c r="EK1755" s="25"/>
      <c r="FM1755" s="25"/>
      <c r="FN1755" s="25"/>
      <c r="FO1755" s="25"/>
      <c r="FP1755" s="25"/>
      <c r="FQ1755" s="25"/>
      <c r="FR1755" s="25"/>
    </row>
    <row r="1756" spans="141:174">
      <c r="EK1756" s="25"/>
      <c r="FM1756" s="25"/>
      <c r="FN1756" s="25"/>
      <c r="FO1756" s="25"/>
      <c r="FP1756" s="25"/>
      <c r="FQ1756" s="25"/>
      <c r="FR1756" s="25"/>
    </row>
    <row r="1757" spans="141:174">
      <c r="EK1757" s="25"/>
      <c r="FM1757" s="25"/>
      <c r="FN1757" s="25"/>
      <c r="FO1757" s="25"/>
      <c r="FP1757" s="25"/>
      <c r="FQ1757" s="25"/>
      <c r="FR1757" s="25"/>
    </row>
    <row r="1758" spans="141:174">
      <c r="EK1758" s="25"/>
      <c r="FM1758" s="25"/>
      <c r="FN1758" s="25"/>
      <c r="FO1758" s="25"/>
      <c r="FP1758" s="25"/>
      <c r="FQ1758" s="25"/>
      <c r="FR1758" s="25"/>
    </row>
    <row r="1759" spans="141:174">
      <c r="EK1759" s="25"/>
      <c r="FM1759" s="25"/>
      <c r="FN1759" s="25"/>
      <c r="FO1759" s="25"/>
      <c r="FP1759" s="25"/>
      <c r="FQ1759" s="25"/>
      <c r="FR1759" s="25"/>
    </row>
    <row r="1760" spans="141:174">
      <c r="EK1760" s="25"/>
      <c r="FM1760" s="25"/>
      <c r="FN1760" s="25"/>
      <c r="FO1760" s="25"/>
      <c r="FP1760" s="25"/>
      <c r="FQ1760" s="25"/>
      <c r="FR1760" s="25"/>
    </row>
    <row r="1761" spans="141:174">
      <c r="EK1761" s="25"/>
      <c r="FM1761" s="25"/>
      <c r="FN1761" s="25"/>
      <c r="FO1761" s="25"/>
      <c r="FP1761" s="25"/>
      <c r="FQ1761" s="25"/>
      <c r="FR1761" s="25"/>
    </row>
    <row r="1762" spans="141:174">
      <c r="EK1762" s="25"/>
      <c r="FM1762" s="25"/>
      <c r="FN1762" s="25"/>
      <c r="FO1762" s="25"/>
      <c r="FP1762" s="25"/>
      <c r="FQ1762" s="25"/>
      <c r="FR1762" s="25"/>
    </row>
    <row r="1763" spans="141:174">
      <c r="EK1763" s="25"/>
      <c r="FM1763" s="25"/>
      <c r="FN1763" s="25"/>
      <c r="FO1763" s="25"/>
      <c r="FP1763" s="25"/>
      <c r="FQ1763" s="25"/>
      <c r="FR1763" s="25"/>
    </row>
    <row r="1764" spans="141:174">
      <c r="EK1764" s="25"/>
      <c r="FM1764" s="25"/>
      <c r="FN1764" s="25"/>
      <c r="FO1764" s="25"/>
      <c r="FP1764" s="25"/>
      <c r="FQ1764" s="25"/>
      <c r="FR1764" s="25"/>
    </row>
    <row r="1765" spans="141:174">
      <c r="EK1765" s="25"/>
      <c r="FM1765" s="25"/>
      <c r="FN1765" s="25"/>
      <c r="FO1765" s="25"/>
      <c r="FP1765" s="25"/>
      <c r="FQ1765" s="25"/>
      <c r="FR1765" s="25"/>
    </row>
    <row r="1766" spans="141:174">
      <c r="EK1766" s="25"/>
      <c r="FM1766" s="25"/>
      <c r="FN1766" s="25"/>
      <c r="FO1766" s="25"/>
      <c r="FP1766" s="25"/>
      <c r="FQ1766" s="25"/>
      <c r="FR1766" s="25"/>
    </row>
    <row r="1767" spans="141:174">
      <c r="EK1767" s="25"/>
      <c r="FM1767" s="25"/>
      <c r="FN1767" s="25"/>
      <c r="FO1767" s="25"/>
      <c r="FP1767" s="25"/>
      <c r="FQ1767" s="25"/>
      <c r="FR1767" s="25"/>
    </row>
    <row r="1768" spans="141:174">
      <c r="EK1768" s="25"/>
      <c r="FM1768" s="25"/>
      <c r="FN1768" s="25"/>
      <c r="FO1768" s="25"/>
      <c r="FP1768" s="25"/>
      <c r="FQ1768" s="25"/>
      <c r="FR1768" s="25"/>
    </row>
    <row r="1769" spans="141:174">
      <c r="EK1769" s="25"/>
      <c r="FM1769" s="25"/>
      <c r="FN1769" s="25"/>
      <c r="FO1769" s="25"/>
      <c r="FP1769" s="25"/>
      <c r="FQ1769" s="25"/>
      <c r="FR1769" s="25"/>
    </row>
    <row r="1770" spans="141:174">
      <c r="EK1770" s="25"/>
      <c r="FM1770" s="25"/>
      <c r="FN1770" s="25"/>
      <c r="FO1770" s="25"/>
      <c r="FP1770" s="25"/>
      <c r="FQ1770" s="25"/>
      <c r="FR1770" s="25"/>
    </row>
    <row r="1771" spans="141:174">
      <c r="EK1771" s="25"/>
      <c r="FM1771" s="25"/>
      <c r="FN1771" s="25"/>
      <c r="FO1771" s="25"/>
      <c r="FP1771" s="25"/>
      <c r="FQ1771" s="25"/>
      <c r="FR1771" s="25"/>
    </row>
    <row r="1772" spans="141:174">
      <c r="EK1772" s="25"/>
      <c r="FM1772" s="25"/>
      <c r="FN1772" s="25"/>
      <c r="FO1772" s="25"/>
      <c r="FP1772" s="25"/>
      <c r="FQ1772" s="25"/>
      <c r="FR1772" s="25"/>
    </row>
    <row r="1773" spans="141:174">
      <c r="EK1773" s="25"/>
      <c r="FM1773" s="25"/>
      <c r="FN1773" s="25"/>
      <c r="FO1773" s="25"/>
      <c r="FP1773" s="25"/>
      <c r="FQ1773" s="25"/>
      <c r="FR1773" s="25"/>
    </row>
    <row r="1774" spans="141:174">
      <c r="EK1774" s="25"/>
      <c r="FM1774" s="25"/>
      <c r="FN1774" s="25"/>
      <c r="FO1774" s="25"/>
      <c r="FP1774" s="25"/>
      <c r="FQ1774" s="25"/>
      <c r="FR1774" s="25"/>
    </row>
    <row r="1775" spans="141:174">
      <c r="EK1775" s="25"/>
      <c r="FM1775" s="25"/>
      <c r="FN1775" s="25"/>
      <c r="FO1775" s="25"/>
      <c r="FP1775" s="25"/>
      <c r="FQ1775" s="25"/>
      <c r="FR1775" s="25"/>
    </row>
    <row r="1776" spans="141:174">
      <c r="EK1776" s="25"/>
      <c r="FM1776" s="25"/>
      <c r="FN1776" s="25"/>
      <c r="FO1776" s="25"/>
      <c r="FP1776" s="25"/>
      <c r="FQ1776" s="25"/>
      <c r="FR1776" s="25"/>
    </row>
    <row r="1777" spans="141:174">
      <c r="EK1777" s="25"/>
      <c r="FM1777" s="25"/>
      <c r="FN1777" s="25"/>
      <c r="FO1777" s="25"/>
      <c r="FP1777" s="25"/>
      <c r="FQ1777" s="25"/>
      <c r="FR1777" s="25"/>
    </row>
    <row r="1778" spans="141:174">
      <c r="EK1778" s="25"/>
      <c r="FM1778" s="25"/>
      <c r="FN1778" s="25"/>
      <c r="FO1778" s="25"/>
      <c r="FP1778" s="25"/>
      <c r="FQ1778" s="25"/>
      <c r="FR1778" s="25"/>
    </row>
    <row r="1779" spans="141:174">
      <c r="EK1779" s="25"/>
      <c r="FM1779" s="25"/>
      <c r="FN1779" s="25"/>
      <c r="FO1779" s="25"/>
      <c r="FP1779" s="25"/>
      <c r="FQ1779" s="25"/>
      <c r="FR1779" s="25"/>
    </row>
    <row r="1780" spans="141:174">
      <c r="EK1780" s="25"/>
      <c r="FM1780" s="25"/>
      <c r="FN1780" s="25"/>
      <c r="FO1780" s="25"/>
      <c r="FP1780" s="25"/>
      <c r="FQ1780" s="25"/>
      <c r="FR1780" s="25"/>
    </row>
    <row r="1781" spans="141:174">
      <c r="EK1781" s="25"/>
      <c r="FM1781" s="25"/>
      <c r="FN1781" s="25"/>
      <c r="FO1781" s="25"/>
      <c r="FP1781" s="25"/>
      <c r="FQ1781" s="25"/>
      <c r="FR1781" s="25"/>
    </row>
    <row r="1782" spans="141:174">
      <c r="EK1782" s="25"/>
      <c r="FM1782" s="25"/>
      <c r="FN1782" s="25"/>
      <c r="FO1782" s="25"/>
      <c r="FP1782" s="25"/>
      <c r="FQ1782" s="25"/>
      <c r="FR1782" s="25"/>
    </row>
    <row r="1783" spans="141:174">
      <c r="EK1783" s="25"/>
      <c r="FM1783" s="25"/>
      <c r="FN1783" s="25"/>
      <c r="FO1783" s="25"/>
      <c r="FP1783" s="25"/>
      <c r="FQ1783" s="25"/>
      <c r="FR1783" s="25"/>
    </row>
    <row r="1784" spans="141:174">
      <c r="EK1784" s="25"/>
      <c r="FM1784" s="25"/>
      <c r="FN1784" s="25"/>
      <c r="FO1784" s="25"/>
      <c r="FP1784" s="25"/>
      <c r="FQ1784" s="25"/>
      <c r="FR1784" s="25"/>
    </row>
    <row r="1785" spans="141:174">
      <c r="EK1785" s="25"/>
      <c r="FM1785" s="25"/>
      <c r="FN1785" s="25"/>
      <c r="FO1785" s="25"/>
      <c r="FP1785" s="25"/>
      <c r="FQ1785" s="25"/>
      <c r="FR1785" s="25"/>
    </row>
    <row r="1786" spans="141:174">
      <c r="EK1786" s="25"/>
      <c r="FM1786" s="25"/>
      <c r="FN1786" s="25"/>
      <c r="FO1786" s="25"/>
      <c r="FP1786" s="25"/>
      <c r="FQ1786" s="25"/>
      <c r="FR1786" s="25"/>
    </row>
    <row r="1787" spans="141:174">
      <c r="EK1787" s="25"/>
      <c r="FM1787" s="25"/>
      <c r="FN1787" s="25"/>
      <c r="FO1787" s="25"/>
      <c r="FP1787" s="25"/>
      <c r="FQ1787" s="25"/>
      <c r="FR1787" s="25"/>
    </row>
    <row r="1788" spans="141:174">
      <c r="EK1788" s="25"/>
      <c r="FM1788" s="25"/>
      <c r="FN1788" s="25"/>
      <c r="FO1788" s="25"/>
      <c r="FP1788" s="25"/>
      <c r="FQ1788" s="25"/>
      <c r="FR1788" s="25"/>
    </row>
    <row r="1789" spans="141:174">
      <c r="EK1789" s="25"/>
      <c r="FM1789" s="25"/>
      <c r="FN1789" s="25"/>
      <c r="FO1789" s="25"/>
      <c r="FP1789" s="25"/>
      <c r="FQ1789" s="25"/>
      <c r="FR1789" s="25"/>
    </row>
    <row r="1790" spans="141:174">
      <c r="EK1790" s="25"/>
      <c r="FM1790" s="25"/>
      <c r="FN1790" s="25"/>
      <c r="FO1790" s="25"/>
      <c r="FP1790" s="25"/>
      <c r="FQ1790" s="25"/>
      <c r="FR1790" s="25"/>
    </row>
    <row r="1791" spans="141:174">
      <c r="EK1791" s="25"/>
      <c r="FM1791" s="25"/>
      <c r="FN1791" s="25"/>
      <c r="FO1791" s="25"/>
      <c r="FP1791" s="25"/>
      <c r="FQ1791" s="25"/>
      <c r="FR1791" s="25"/>
    </row>
    <row r="1792" spans="141:174">
      <c r="EK1792" s="25"/>
      <c r="FM1792" s="25"/>
      <c r="FN1792" s="25"/>
      <c r="FO1792" s="25"/>
      <c r="FP1792" s="25"/>
      <c r="FQ1792" s="25"/>
      <c r="FR1792" s="25"/>
    </row>
    <row r="1793" spans="141:174">
      <c r="EK1793" s="25"/>
      <c r="FM1793" s="25"/>
      <c r="FN1793" s="25"/>
      <c r="FO1793" s="25"/>
      <c r="FP1793" s="25"/>
      <c r="FQ1793" s="25"/>
      <c r="FR1793" s="25"/>
    </row>
    <row r="1794" spans="141:174">
      <c r="EK1794" s="25"/>
      <c r="FM1794" s="25"/>
      <c r="FN1794" s="25"/>
      <c r="FO1794" s="25"/>
      <c r="FP1794" s="25"/>
      <c r="FQ1794" s="25"/>
      <c r="FR1794" s="25"/>
    </row>
    <row r="1795" spans="141:174">
      <c r="EK1795" s="25"/>
      <c r="FM1795" s="25"/>
      <c r="FN1795" s="25"/>
      <c r="FO1795" s="25"/>
      <c r="FP1795" s="25"/>
      <c r="FQ1795" s="25"/>
      <c r="FR1795" s="25"/>
    </row>
    <row r="1796" spans="141:174">
      <c r="EK1796" s="25"/>
      <c r="FM1796" s="25"/>
      <c r="FN1796" s="25"/>
      <c r="FO1796" s="25"/>
      <c r="FP1796" s="25"/>
      <c r="FQ1796" s="25"/>
      <c r="FR1796" s="25"/>
    </row>
    <row r="1797" spans="141:174">
      <c r="EK1797" s="25"/>
      <c r="FM1797" s="25"/>
      <c r="FN1797" s="25"/>
      <c r="FO1797" s="25"/>
      <c r="FP1797" s="25"/>
      <c r="FQ1797" s="25"/>
      <c r="FR1797" s="25"/>
    </row>
    <row r="1798" spans="141:174">
      <c r="EK1798" s="25"/>
      <c r="FM1798" s="25"/>
      <c r="FN1798" s="25"/>
      <c r="FO1798" s="25"/>
      <c r="FP1798" s="25"/>
      <c r="FQ1798" s="25"/>
      <c r="FR1798" s="25"/>
    </row>
    <row r="1799" spans="141:174">
      <c r="EK1799" s="25"/>
      <c r="FM1799" s="25"/>
      <c r="FN1799" s="25"/>
      <c r="FO1799" s="25"/>
      <c r="FP1799" s="25"/>
      <c r="FQ1799" s="25"/>
      <c r="FR1799" s="25"/>
    </row>
    <row r="1800" spans="141:174">
      <c r="EK1800" s="25"/>
      <c r="FM1800" s="25"/>
      <c r="FN1800" s="25"/>
      <c r="FO1800" s="25"/>
      <c r="FP1800" s="25"/>
      <c r="FQ1800" s="25"/>
      <c r="FR1800" s="25"/>
    </row>
    <row r="1801" spans="141:174">
      <c r="EK1801" s="25"/>
      <c r="FM1801" s="25"/>
      <c r="FN1801" s="25"/>
      <c r="FO1801" s="25"/>
      <c r="FP1801" s="25"/>
      <c r="FQ1801" s="25"/>
      <c r="FR1801" s="25"/>
    </row>
    <row r="1802" spans="141:174">
      <c r="EK1802" s="25"/>
      <c r="FM1802" s="25"/>
      <c r="FN1802" s="25"/>
      <c r="FO1802" s="25"/>
      <c r="FP1802" s="25"/>
      <c r="FQ1802" s="25"/>
      <c r="FR1802" s="25"/>
    </row>
    <row r="1803" spans="141:174">
      <c r="EK1803" s="25"/>
      <c r="FM1803" s="25"/>
      <c r="FN1803" s="25"/>
      <c r="FO1803" s="25"/>
      <c r="FP1803" s="25"/>
      <c r="FQ1803" s="25"/>
      <c r="FR1803" s="25"/>
    </row>
    <row r="1804" spans="141:174">
      <c r="EK1804" s="25"/>
      <c r="FM1804" s="25"/>
      <c r="FN1804" s="25"/>
      <c r="FO1804" s="25"/>
      <c r="FP1804" s="25"/>
      <c r="FQ1804" s="25"/>
      <c r="FR1804" s="25"/>
    </row>
    <row r="1805" spans="141:174">
      <c r="EK1805" s="25"/>
      <c r="FM1805" s="25"/>
      <c r="FN1805" s="25"/>
      <c r="FO1805" s="25"/>
      <c r="FP1805" s="25"/>
      <c r="FQ1805" s="25"/>
      <c r="FR1805" s="25"/>
    </row>
    <row r="1806" spans="141:174">
      <c r="EK1806" s="25"/>
      <c r="FM1806" s="25"/>
      <c r="FN1806" s="25"/>
      <c r="FO1806" s="25"/>
      <c r="FP1806" s="25"/>
      <c r="FQ1806" s="25"/>
      <c r="FR1806" s="25"/>
    </row>
    <row r="1807" spans="141:174">
      <c r="EK1807" s="25"/>
      <c r="FM1807" s="25"/>
      <c r="FN1807" s="25"/>
      <c r="FO1807" s="25"/>
      <c r="FP1807" s="25"/>
      <c r="FQ1807" s="25"/>
      <c r="FR1807" s="25"/>
    </row>
    <row r="1808" spans="141:174">
      <c r="EK1808" s="25"/>
      <c r="FM1808" s="25"/>
      <c r="FN1808" s="25"/>
      <c r="FO1808" s="25"/>
      <c r="FP1808" s="25"/>
      <c r="FQ1808" s="25"/>
      <c r="FR1808" s="25"/>
    </row>
    <row r="1809" spans="141:174">
      <c r="EK1809" s="25"/>
      <c r="FM1809" s="25"/>
      <c r="FN1809" s="25"/>
      <c r="FO1809" s="25"/>
      <c r="FP1809" s="25"/>
      <c r="FQ1809" s="25"/>
      <c r="FR1809" s="25"/>
    </row>
    <row r="1810" spans="141:174">
      <c r="EK1810" s="25"/>
      <c r="FM1810" s="25"/>
      <c r="FN1810" s="25"/>
      <c r="FO1810" s="25"/>
      <c r="FP1810" s="25"/>
      <c r="FQ1810" s="25"/>
      <c r="FR1810" s="25"/>
    </row>
    <row r="1811" spans="141:174">
      <c r="EK1811" s="25"/>
      <c r="FM1811" s="25"/>
      <c r="FN1811" s="25"/>
      <c r="FO1811" s="25"/>
      <c r="FP1811" s="25"/>
      <c r="FQ1811" s="25"/>
      <c r="FR1811" s="25"/>
    </row>
    <row r="1812" spans="141:174">
      <c r="EK1812" s="25"/>
      <c r="FM1812" s="25"/>
      <c r="FN1812" s="25"/>
      <c r="FO1812" s="25"/>
      <c r="FP1812" s="25"/>
      <c r="FQ1812" s="25"/>
      <c r="FR1812" s="25"/>
    </row>
    <row r="1813" spans="141:174">
      <c r="EK1813" s="25"/>
      <c r="FM1813" s="25"/>
      <c r="FN1813" s="25"/>
      <c r="FO1813" s="25"/>
      <c r="FP1813" s="25"/>
      <c r="FQ1813" s="25"/>
      <c r="FR1813" s="25"/>
    </row>
    <row r="1814" spans="141:174">
      <c r="EK1814" s="25"/>
      <c r="FM1814" s="25"/>
      <c r="FN1814" s="25"/>
      <c r="FO1814" s="25"/>
      <c r="FP1814" s="25"/>
      <c r="FQ1814" s="25"/>
      <c r="FR1814" s="25"/>
    </row>
    <row r="1815" spans="141:174">
      <c r="EK1815" s="25"/>
      <c r="FM1815" s="25"/>
      <c r="FN1815" s="25"/>
      <c r="FO1815" s="25"/>
      <c r="FP1815" s="25"/>
      <c r="FQ1815" s="25"/>
      <c r="FR1815" s="25"/>
    </row>
    <row r="1816" spans="141:174">
      <c r="EK1816" s="25"/>
      <c r="FM1816" s="25"/>
      <c r="FN1816" s="25"/>
      <c r="FO1816" s="25"/>
      <c r="FP1816" s="25"/>
      <c r="FQ1816" s="25"/>
      <c r="FR1816" s="25"/>
    </row>
    <row r="1817" spans="141:174">
      <c r="EK1817" s="25"/>
      <c r="FM1817" s="25"/>
      <c r="FN1817" s="25"/>
      <c r="FO1817" s="25"/>
      <c r="FP1817" s="25"/>
      <c r="FQ1817" s="25"/>
      <c r="FR1817" s="25"/>
    </row>
    <row r="1818" spans="141:174">
      <c r="EK1818" s="25"/>
      <c r="FM1818" s="25"/>
      <c r="FN1818" s="25"/>
      <c r="FO1818" s="25"/>
      <c r="FP1818" s="25"/>
      <c r="FQ1818" s="25"/>
      <c r="FR1818" s="25"/>
    </row>
    <row r="1819" spans="141:174">
      <c r="EK1819" s="25"/>
      <c r="FM1819" s="25"/>
      <c r="FN1819" s="25"/>
      <c r="FO1819" s="25"/>
      <c r="FP1819" s="25"/>
      <c r="FQ1819" s="25"/>
      <c r="FR1819" s="25"/>
    </row>
    <row r="1820" spans="141:174">
      <c r="EK1820" s="25"/>
      <c r="FM1820" s="25"/>
      <c r="FN1820" s="25"/>
      <c r="FO1820" s="25"/>
      <c r="FP1820" s="25"/>
      <c r="FQ1820" s="25"/>
      <c r="FR1820" s="25"/>
    </row>
    <row r="1821" spans="141:174">
      <c r="EK1821" s="25"/>
      <c r="FM1821" s="25"/>
      <c r="FN1821" s="25"/>
      <c r="FO1821" s="25"/>
      <c r="FP1821" s="25"/>
      <c r="FQ1821" s="25"/>
      <c r="FR1821" s="25"/>
    </row>
    <row r="1822" spans="141:174">
      <c r="EK1822" s="25"/>
      <c r="FM1822" s="25"/>
      <c r="FN1822" s="25"/>
      <c r="FO1822" s="25"/>
      <c r="FP1822" s="25"/>
      <c r="FQ1822" s="25"/>
      <c r="FR1822" s="25"/>
    </row>
    <row r="1823" spans="141:174">
      <c r="EK1823" s="25"/>
      <c r="FM1823" s="25"/>
      <c r="FN1823" s="25"/>
      <c r="FO1823" s="25"/>
      <c r="FP1823" s="25"/>
      <c r="FQ1823" s="25"/>
      <c r="FR1823" s="25"/>
    </row>
    <row r="1824" spans="141:174">
      <c r="EK1824" s="25"/>
      <c r="FM1824" s="25"/>
      <c r="FN1824" s="25"/>
      <c r="FO1824" s="25"/>
      <c r="FP1824" s="25"/>
      <c r="FQ1824" s="25"/>
      <c r="FR1824" s="25"/>
    </row>
    <row r="1825" spans="141:174">
      <c r="EK1825" s="25"/>
      <c r="FM1825" s="25"/>
      <c r="FN1825" s="25"/>
      <c r="FO1825" s="25"/>
      <c r="FP1825" s="25"/>
      <c r="FQ1825" s="25"/>
      <c r="FR1825" s="25"/>
    </row>
    <row r="1826" spans="141:174">
      <c r="EK1826" s="25"/>
      <c r="FM1826" s="25"/>
      <c r="FN1826" s="25"/>
      <c r="FO1826" s="25"/>
      <c r="FP1826" s="25"/>
      <c r="FQ1826" s="25"/>
      <c r="FR1826" s="25"/>
    </row>
    <row r="1827" spans="141:174">
      <c r="EK1827" s="25"/>
      <c r="FM1827" s="25"/>
      <c r="FN1827" s="25"/>
      <c r="FO1827" s="25"/>
      <c r="FP1827" s="25"/>
      <c r="FQ1827" s="25"/>
      <c r="FR1827" s="25"/>
    </row>
    <row r="1828" spans="141:174">
      <c r="EK1828" s="25"/>
      <c r="FM1828" s="25"/>
      <c r="FN1828" s="25"/>
      <c r="FO1828" s="25"/>
      <c r="FP1828" s="25"/>
      <c r="FQ1828" s="25"/>
      <c r="FR1828" s="25"/>
    </row>
    <row r="1829" spans="141:174">
      <c r="EK1829" s="25"/>
      <c r="FM1829" s="25"/>
      <c r="FN1829" s="25"/>
      <c r="FO1829" s="25"/>
      <c r="FP1829" s="25"/>
      <c r="FQ1829" s="25"/>
      <c r="FR1829" s="25"/>
    </row>
    <row r="1830" spans="141:174">
      <c r="EK1830" s="25"/>
      <c r="FM1830" s="25"/>
      <c r="FN1830" s="25"/>
      <c r="FO1830" s="25"/>
      <c r="FP1830" s="25"/>
      <c r="FQ1830" s="25"/>
      <c r="FR1830" s="25"/>
    </row>
    <row r="1831" spans="141:174">
      <c r="EK1831" s="25"/>
      <c r="FM1831" s="25"/>
      <c r="FN1831" s="25"/>
      <c r="FO1831" s="25"/>
      <c r="FP1831" s="25"/>
      <c r="FQ1831" s="25"/>
      <c r="FR1831" s="25"/>
    </row>
    <row r="1832" spans="141:174">
      <c r="EK1832" s="25"/>
      <c r="FM1832" s="25"/>
      <c r="FN1832" s="25"/>
      <c r="FO1832" s="25"/>
      <c r="FP1832" s="25"/>
      <c r="FQ1832" s="25"/>
      <c r="FR1832" s="25"/>
    </row>
    <row r="1833" spans="141:174">
      <c r="EK1833" s="25"/>
      <c r="FM1833" s="25"/>
      <c r="FN1833" s="25"/>
      <c r="FO1833" s="25"/>
      <c r="FP1833" s="25"/>
      <c r="FQ1833" s="25"/>
      <c r="FR1833" s="25"/>
    </row>
    <row r="1834" spans="141:174">
      <c r="EK1834" s="25"/>
      <c r="FM1834" s="25"/>
      <c r="FN1834" s="25"/>
      <c r="FO1834" s="25"/>
      <c r="FP1834" s="25"/>
      <c r="FQ1834" s="25"/>
      <c r="FR1834" s="25"/>
    </row>
    <row r="1835" spans="141:174">
      <c r="EK1835" s="25"/>
      <c r="FM1835" s="25"/>
      <c r="FN1835" s="25"/>
      <c r="FO1835" s="25"/>
      <c r="FP1835" s="25"/>
      <c r="FQ1835" s="25"/>
      <c r="FR1835" s="25"/>
    </row>
    <row r="1836" spans="141:174">
      <c r="EK1836" s="25"/>
      <c r="FM1836" s="25"/>
      <c r="FN1836" s="25"/>
      <c r="FO1836" s="25"/>
      <c r="FP1836" s="25"/>
      <c r="FQ1836" s="25"/>
      <c r="FR1836" s="25"/>
    </row>
    <row r="1837" spans="141:174">
      <c r="EK1837" s="25"/>
      <c r="FM1837" s="25"/>
      <c r="FN1837" s="25"/>
      <c r="FO1837" s="25"/>
      <c r="FP1837" s="25"/>
      <c r="FQ1837" s="25"/>
      <c r="FR1837" s="25"/>
    </row>
    <row r="1838" spans="141:174">
      <c r="EK1838" s="25"/>
      <c r="FM1838" s="25"/>
      <c r="FN1838" s="25"/>
      <c r="FO1838" s="25"/>
      <c r="FP1838" s="25"/>
      <c r="FQ1838" s="25"/>
      <c r="FR1838" s="25"/>
    </row>
    <row r="1839" spans="141:174">
      <c r="EK1839" s="25"/>
      <c r="FM1839" s="25"/>
      <c r="FN1839" s="25"/>
      <c r="FO1839" s="25"/>
      <c r="FP1839" s="25"/>
      <c r="FQ1839" s="25"/>
      <c r="FR1839" s="25"/>
    </row>
    <row r="1840" spans="141:174">
      <c r="EK1840" s="25"/>
      <c r="FM1840" s="25"/>
      <c r="FN1840" s="25"/>
      <c r="FO1840" s="25"/>
      <c r="FP1840" s="25"/>
      <c r="FQ1840" s="25"/>
      <c r="FR1840" s="25"/>
    </row>
    <row r="1841" spans="141:174">
      <c r="EK1841" s="25"/>
      <c r="FM1841" s="25"/>
      <c r="FN1841" s="25"/>
      <c r="FO1841" s="25"/>
      <c r="FP1841" s="25"/>
      <c r="FQ1841" s="25"/>
      <c r="FR1841" s="25"/>
    </row>
    <row r="1842" spans="141:174">
      <c r="EK1842" s="25"/>
      <c r="FM1842" s="25"/>
      <c r="FN1842" s="25"/>
      <c r="FO1842" s="25"/>
      <c r="FP1842" s="25"/>
      <c r="FQ1842" s="25"/>
      <c r="FR1842" s="25"/>
    </row>
    <row r="1843" spans="141:174">
      <c r="EK1843" s="25"/>
      <c r="FM1843" s="25"/>
      <c r="FN1843" s="25"/>
      <c r="FO1843" s="25"/>
      <c r="FP1843" s="25"/>
      <c r="FQ1843" s="25"/>
      <c r="FR1843" s="25"/>
    </row>
    <row r="1844" spans="141:174">
      <c r="EK1844" s="25"/>
      <c r="FM1844" s="25"/>
      <c r="FN1844" s="25"/>
      <c r="FO1844" s="25"/>
      <c r="FP1844" s="25"/>
      <c r="FQ1844" s="25"/>
      <c r="FR1844" s="25"/>
    </row>
    <row r="1845" spans="141:174">
      <c r="EK1845" s="25"/>
      <c r="FM1845" s="25"/>
      <c r="FN1845" s="25"/>
      <c r="FO1845" s="25"/>
      <c r="FP1845" s="25"/>
      <c r="FQ1845" s="25"/>
      <c r="FR1845" s="25"/>
    </row>
    <row r="1846" spans="141:174">
      <c r="EK1846" s="25"/>
      <c r="FM1846" s="25"/>
      <c r="FN1846" s="25"/>
      <c r="FO1846" s="25"/>
      <c r="FP1846" s="25"/>
      <c r="FQ1846" s="25"/>
      <c r="FR1846" s="25"/>
    </row>
    <row r="1847" spans="141:174">
      <c r="EK1847" s="25"/>
      <c r="FM1847" s="25"/>
      <c r="FN1847" s="25"/>
      <c r="FO1847" s="25"/>
      <c r="FP1847" s="25"/>
      <c r="FQ1847" s="25"/>
      <c r="FR1847" s="25"/>
    </row>
    <row r="1848" spans="141:174">
      <c r="EK1848" s="25"/>
      <c r="FM1848" s="25"/>
      <c r="FN1848" s="25"/>
      <c r="FO1848" s="25"/>
      <c r="FP1848" s="25"/>
      <c r="FQ1848" s="25"/>
      <c r="FR1848" s="25"/>
    </row>
    <row r="1849" spans="141:174">
      <c r="EK1849" s="25"/>
      <c r="FM1849" s="25"/>
      <c r="FN1849" s="25"/>
      <c r="FO1849" s="25"/>
      <c r="FP1849" s="25"/>
      <c r="FQ1849" s="25"/>
      <c r="FR1849" s="25"/>
    </row>
    <row r="1850" spans="141:174">
      <c r="EK1850" s="25"/>
      <c r="FM1850" s="25"/>
      <c r="FN1850" s="25"/>
      <c r="FO1850" s="25"/>
      <c r="FP1850" s="25"/>
      <c r="FQ1850" s="25"/>
      <c r="FR1850" s="25"/>
    </row>
    <row r="1851" spans="141:174">
      <c r="EK1851" s="25"/>
      <c r="FM1851" s="25"/>
      <c r="FN1851" s="25"/>
      <c r="FO1851" s="25"/>
      <c r="FP1851" s="25"/>
      <c r="FQ1851" s="25"/>
      <c r="FR1851" s="25"/>
    </row>
    <row r="1852" spans="141:174">
      <c r="EK1852" s="25"/>
      <c r="FM1852" s="25"/>
      <c r="FN1852" s="25"/>
      <c r="FO1852" s="25"/>
      <c r="FP1852" s="25"/>
      <c r="FQ1852" s="25"/>
      <c r="FR1852" s="25"/>
    </row>
    <row r="1853" spans="141:174">
      <c r="EK1853" s="25"/>
      <c r="FM1853" s="25"/>
      <c r="FN1853" s="25"/>
      <c r="FO1853" s="25"/>
      <c r="FP1853" s="25"/>
      <c r="FQ1853" s="25"/>
      <c r="FR1853" s="25"/>
    </row>
    <row r="1854" spans="141:174">
      <c r="EK1854" s="25"/>
      <c r="FM1854" s="25"/>
      <c r="FN1854" s="25"/>
      <c r="FO1854" s="25"/>
      <c r="FP1854" s="25"/>
      <c r="FQ1854" s="25"/>
      <c r="FR1854" s="25"/>
    </row>
    <row r="1855" spans="141:174">
      <c r="EK1855" s="25"/>
      <c r="FM1855" s="25"/>
      <c r="FN1855" s="25"/>
      <c r="FO1855" s="25"/>
      <c r="FP1855" s="25"/>
      <c r="FQ1855" s="25"/>
      <c r="FR1855" s="25"/>
    </row>
    <row r="1856" spans="141:174">
      <c r="EK1856" s="25"/>
      <c r="FM1856" s="25"/>
      <c r="FN1856" s="25"/>
      <c r="FO1856" s="25"/>
      <c r="FP1856" s="25"/>
      <c r="FQ1856" s="25"/>
      <c r="FR1856" s="25"/>
    </row>
    <row r="1857" spans="141:174">
      <c r="EK1857" s="25"/>
      <c r="FM1857" s="25"/>
      <c r="FN1857" s="25"/>
      <c r="FO1857" s="25"/>
      <c r="FP1857" s="25"/>
      <c r="FQ1857" s="25"/>
      <c r="FR1857" s="25"/>
    </row>
    <row r="1858" spans="141:174">
      <c r="EK1858" s="25"/>
      <c r="FM1858" s="25"/>
      <c r="FN1858" s="25"/>
      <c r="FO1858" s="25"/>
      <c r="FP1858" s="25"/>
      <c r="FQ1858" s="25"/>
      <c r="FR1858" s="25"/>
    </row>
    <row r="1859" spans="141:174">
      <c r="EK1859" s="25"/>
      <c r="FM1859" s="25"/>
      <c r="FN1859" s="25"/>
      <c r="FO1859" s="25"/>
      <c r="FP1859" s="25"/>
      <c r="FQ1859" s="25"/>
      <c r="FR1859" s="25"/>
    </row>
    <row r="1860" spans="141:174">
      <c r="EK1860" s="25"/>
      <c r="FM1860" s="25"/>
      <c r="FN1860" s="25"/>
      <c r="FO1860" s="25"/>
      <c r="FP1860" s="25"/>
      <c r="FQ1860" s="25"/>
      <c r="FR1860" s="25"/>
    </row>
    <row r="1861" spans="141:174">
      <c r="EK1861" s="25"/>
      <c r="FM1861" s="25"/>
      <c r="FN1861" s="25"/>
      <c r="FO1861" s="25"/>
      <c r="FP1861" s="25"/>
      <c r="FQ1861" s="25"/>
      <c r="FR1861" s="25"/>
    </row>
    <row r="1862" spans="141:174">
      <c r="EK1862" s="25"/>
      <c r="FM1862" s="25"/>
      <c r="FN1862" s="25"/>
      <c r="FO1862" s="25"/>
      <c r="FP1862" s="25"/>
      <c r="FQ1862" s="25"/>
      <c r="FR1862" s="25"/>
    </row>
    <row r="1863" spans="141:174">
      <c r="EK1863" s="25"/>
      <c r="FM1863" s="25"/>
      <c r="FN1863" s="25"/>
      <c r="FO1863" s="25"/>
      <c r="FP1863" s="25"/>
      <c r="FQ1863" s="25"/>
      <c r="FR1863" s="25"/>
    </row>
    <row r="1864" spans="141:174">
      <c r="EK1864" s="25"/>
      <c r="FM1864" s="25"/>
      <c r="FN1864" s="25"/>
      <c r="FO1864" s="25"/>
      <c r="FP1864" s="25"/>
      <c r="FQ1864" s="25"/>
      <c r="FR1864" s="25"/>
    </row>
    <row r="1865" spans="141:174">
      <c r="EK1865" s="25"/>
      <c r="FM1865" s="25"/>
      <c r="FN1865" s="25"/>
      <c r="FO1865" s="25"/>
      <c r="FP1865" s="25"/>
      <c r="FQ1865" s="25"/>
      <c r="FR1865" s="25"/>
    </row>
    <row r="1866" spans="141:174">
      <c r="EK1866" s="25"/>
      <c r="FM1866" s="25"/>
      <c r="FN1866" s="25"/>
      <c r="FO1866" s="25"/>
      <c r="FP1866" s="25"/>
      <c r="FQ1866" s="25"/>
      <c r="FR1866" s="25"/>
    </row>
    <row r="1867" spans="141:174">
      <c r="EK1867" s="25"/>
      <c r="FM1867" s="25"/>
      <c r="FN1867" s="25"/>
      <c r="FO1867" s="25"/>
      <c r="FP1867" s="25"/>
      <c r="FQ1867" s="25"/>
      <c r="FR1867" s="25"/>
    </row>
    <row r="1868" spans="141:174">
      <c r="EK1868" s="25"/>
      <c r="FM1868" s="25"/>
      <c r="FN1868" s="25"/>
      <c r="FO1868" s="25"/>
      <c r="FP1868" s="25"/>
      <c r="FQ1868" s="25"/>
      <c r="FR1868" s="25"/>
    </row>
    <row r="1869" spans="141:174">
      <c r="EK1869" s="25"/>
      <c r="FM1869" s="25"/>
      <c r="FN1869" s="25"/>
      <c r="FO1869" s="25"/>
      <c r="FP1869" s="25"/>
      <c r="FQ1869" s="25"/>
      <c r="FR1869" s="25"/>
    </row>
    <row r="1870" spans="141:174">
      <c r="EK1870" s="25"/>
      <c r="FM1870" s="25"/>
      <c r="FN1870" s="25"/>
      <c r="FO1870" s="25"/>
      <c r="FP1870" s="25"/>
      <c r="FQ1870" s="25"/>
      <c r="FR1870" s="25"/>
    </row>
    <row r="1871" spans="141:174">
      <c r="EK1871" s="25"/>
      <c r="FM1871" s="25"/>
      <c r="FN1871" s="25"/>
      <c r="FO1871" s="25"/>
      <c r="FP1871" s="25"/>
      <c r="FQ1871" s="25"/>
      <c r="FR1871" s="25"/>
    </row>
    <row r="1872" spans="141:174">
      <c r="EK1872" s="25"/>
      <c r="FM1872" s="25"/>
      <c r="FN1872" s="25"/>
      <c r="FO1872" s="25"/>
      <c r="FP1872" s="25"/>
      <c r="FQ1872" s="25"/>
      <c r="FR1872" s="25"/>
    </row>
    <row r="1873" spans="141:174">
      <c r="EK1873" s="25"/>
      <c r="FM1873" s="25"/>
      <c r="FN1873" s="25"/>
      <c r="FO1873" s="25"/>
      <c r="FP1873" s="25"/>
      <c r="FQ1873" s="25"/>
      <c r="FR1873" s="25"/>
    </row>
    <row r="1874" spans="141:174">
      <c r="EK1874" s="25"/>
      <c r="FM1874" s="25"/>
      <c r="FN1874" s="25"/>
      <c r="FO1874" s="25"/>
      <c r="FP1874" s="25"/>
      <c r="FQ1874" s="25"/>
      <c r="FR1874" s="25"/>
    </row>
    <row r="1875" spans="141:174">
      <c r="EK1875" s="25"/>
      <c r="FM1875" s="25"/>
      <c r="FN1875" s="25"/>
      <c r="FO1875" s="25"/>
      <c r="FP1875" s="25"/>
      <c r="FQ1875" s="25"/>
      <c r="FR1875" s="25"/>
    </row>
    <row r="1876" spans="141:174">
      <c r="EK1876" s="25"/>
      <c r="FM1876" s="25"/>
      <c r="FN1876" s="25"/>
      <c r="FO1876" s="25"/>
      <c r="FP1876" s="25"/>
      <c r="FQ1876" s="25"/>
      <c r="FR1876" s="25"/>
    </row>
    <row r="1877" spans="141:174">
      <c r="EK1877" s="25"/>
      <c r="FM1877" s="25"/>
      <c r="FN1877" s="25"/>
      <c r="FO1877" s="25"/>
      <c r="FP1877" s="25"/>
      <c r="FQ1877" s="25"/>
      <c r="FR1877" s="25"/>
    </row>
    <row r="1878" spans="141:174">
      <c r="EK1878" s="25"/>
      <c r="FM1878" s="25"/>
      <c r="FN1878" s="25"/>
      <c r="FO1878" s="25"/>
      <c r="FP1878" s="25"/>
      <c r="FQ1878" s="25"/>
      <c r="FR1878" s="25"/>
    </row>
    <row r="1879" spans="141:174">
      <c r="EK1879" s="25"/>
      <c r="FM1879" s="25"/>
      <c r="FN1879" s="25"/>
      <c r="FO1879" s="25"/>
      <c r="FP1879" s="25"/>
      <c r="FQ1879" s="25"/>
      <c r="FR1879" s="25"/>
    </row>
    <row r="1880" spans="141:174">
      <c r="EK1880" s="25"/>
      <c r="FM1880" s="25"/>
      <c r="FN1880" s="25"/>
      <c r="FO1880" s="25"/>
      <c r="FP1880" s="25"/>
      <c r="FQ1880" s="25"/>
      <c r="FR1880" s="25"/>
    </row>
    <row r="1881" spans="141:174">
      <c r="EK1881" s="25"/>
      <c r="FM1881" s="25"/>
      <c r="FN1881" s="25"/>
      <c r="FO1881" s="25"/>
      <c r="FP1881" s="25"/>
      <c r="FQ1881" s="25"/>
      <c r="FR1881" s="25"/>
    </row>
    <row r="1882" spans="141:174">
      <c r="EK1882" s="25"/>
      <c r="FM1882" s="25"/>
      <c r="FN1882" s="25"/>
      <c r="FO1882" s="25"/>
      <c r="FP1882" s="25"/>
      <c r="FQ1882" s="25"/>
      <c r="FR1882" s="25"/>
    </row>
    <row r="1883" spans="141:174">
      <c r="EK1883" s="25"/>
      <c r="FM1883" s="25"/>
      <c r="FN1883" s="25"/>
      <c r="FO1883" s="25"/>
      <c r="FP1883" s="25"/>
      <c r="FQ1883" s="25"/>
      <c r="FR1883" s="25"/>
    </row>
    <row r="1884" spans="141:174">
      <c r="EK1884" s="25"/>
      <c r="FM1884" s="25"/>
      <c r="FN1884" s="25"/>
      <c r="FO1884" s="25"/>
      <c r="FP1884" s="25"/>
      <c r="FQ1884" s="25"/>
      <c r="FR1884" s="25"/>
    </row>
    <row r="1885" spans="141:174">
      <c r="EK1885" s="25"/>
      <c r="FM1885" s="25"/>
      <c r="FN1885" s="25"/>
      <c r="FO1885" s="25"/>
      <c r="FP1885" s="25"/>
      <c r="FQ1885" s="25"/>
      <c r="FR1885" s="25"/>
    </row>
    <row r="1886" spans="141:174">
      <c r="EK1886" s="25"/>
      <c r="FM1886" s="25"/>
      <c r="FN1886" s="25"/>
      <c r="FO1886" s="25"/>
      <c r="FP1886" s="25"/>
      <c r="FQ1886" s="25"/>
      <c r="FR1886" s="25"/>
    </row>
    <row r="1887" spans="141:174">
      <c r="EK1887" s="25"/>
      <c r="FM1887" s="25"/>
      <c r="FN1887" s="25"/>
      <c r="FO1887" s="25"/>
      <c r="FP1887" s="25"/>
      <c r="FQ1887" s="25"/>
      <c r="FR1887" s="25"/>
    </row>
    <row r="1888" spans="141:174">
      <c r="EK1888" s="25"/>
      <c r="FM1888" s="25"/>
      <c r="FN1888" s="25"/>
      <c r="FO1888" s="25"/>
      <c r="FP1888" s="25"/>
      <c r="FQ1888" s="25"/>
      <c r="FR1888" s="25"/>
    </row>
    <row r="1889" spans="141:174">
      <c r="EK1889" s="25"/>
      <c r="FM1889" s="25"/>
      <c r="FN1889" s="25"/>
      <c r="FO1889" s="25"/>
      <c r="FP1889" s="25"/>
      <c r="FQ1889" s="25"/>
      <c r="FR1889" s="25"/>
    </row>
    <row r="1890" spans="141:174">
      <c r="EK1890" s="25"/>
      <c r="FM1890" s="25"/>
      <c r="FN1890" s="25"/>
      <c r="FO1890" s="25"/>
      <c r="FP1890" s="25"/>
      <c r="FQ1890" s="25"/>
      <c r="FR1890" s="25"/>
    </row>
    <row r="1891" spans="141:174">
      <c r="EK1891" s="25"/>
      <c r="FM1891" s="25"/>
      <c r="FN1891" s="25"/>
      <c r="FO1891" s="25"/>
      <c r="FP1891" s="25"/>
      <c r="FQ1891" s="25"/>
      <c r="FR1891" s="25"/>
    </row>
    <row r="1892" spans="141:174">
      <c r="EK1892" s="25"/>
      <c r="FM1892" s="25"/>
      <c r="FN1892" s="25"/>
      <c r="FO1892" s="25"/>
      <c r="FP1892" s="25"/>
      <c r="FQ1892" s="25"/>
      <c r="FR1892" s="25"/>
    </row>
    <row r="1893" spans="141:174">
      <c r="EK1893" s="25"/>
      <c r="FM1893" s="25"/>
      <c r="FN1893" s="25"/>
      <c r="FO1893" s="25"/>
      <c r="FP1893" s="25"/>
      <c r="FQ1893" s="25"/>
      <c r="FR1893" s="25"/>
    </row>
    <row r="1894" spans="141:174">
      <c r="EK1894" s="25"/>
      <c r="FM1894" s="25"/>
      <c r="FN1894" s="25"/>
      <c r="FO1894" s="25"/>
      <c r="FP1894" s="25"/>
      <c r="FQ1894" s="25"/>
      <c r="FR1894" s="25"/>
    </row>
    <row r="1895" spans="141:174">
      <c r="EK1895" s="25"/>
      <c r="FM1895" s="25"/>
      <c r="FN1895" s="25"/>
      <c r="FO1895" s="25"/>
      <c r="FP1895" s="25"/>
      <c r="FQ1895" s="25"/>
      <c r="FR1895" s="25"/>
    </row>
    <row r="1896" spans="141:174">
      <c r="EK1896" s="25"/>
      <c r="FM1896" s="25"/>
      <c r="FN1896" s="25"/>
      <c r="FO1896" s="25"/>
      <c r="FP1896" s="25"/>
      <c r="FQ1896" s="25"/>
      <c r="FR1896" s="25"/>
    </row>
    <row r="1897" spans="141:174">
      <c r="EK1897" s="25"/>
      <c r="FM1897" s="25"/>
      <c r="FN1897" s="25"/>
      <c r="FO1897" s="25"/>
      <c r="FP1897" s="25"/>
      <c r="FQ1897" s="25"/>
      <c r="FR1897" s="25"/>
    </row>
    <row r="1898" spans="141:174">
      <c r="EK1898" s="25"/>
      <c r="FM1898" s="25"/>
      <c r="FN1898" s="25"/>
      <c r="FO1898" s="25"/>
      <c r="FP1898" s="25"/>
      <c r="FQ1898" s="25"/>
      <c r="FR1898" s="25"/>
    </row>
    <row r="1899" spans="141:174">
      <c r="EK1899" s="25"/>
      <c r="FM1899" s="25"/>
      <c r="FN1899" s="25"/>
      <c r="FO1899" s="25"/>
      <c r="FP1899" s="25"/>
      <c r="FQ1899" s="25"/>
      <c r="FR1899" s="25"/>
    </row>
    <row r="1900" spans="141:174">
      <c r="EK1900" s="25"/>
      <c r="FM1900" s="25"/>
      <c r="FN1900" s="25"/>
      <c r="FO1900" s="25"/>
      <c r="FP1900" s="25"/>
      <c r="FQ1900" s="25"/>
      <c r="FR1900" s="25"/>
    </row>
    <row r="1901" spans="141:174">
      <c r="EK1901" s="25"/>
      <c r="FM1901" s="25"/>
      <c r="FN1901" s="25"/>
      <c r="FO1901" s="25"/>
      <c r="FP1901" s="25"/>
      <c r="FQ1901" s="25"/>
      <c r="FR1901" s="25"/>
    </row>
    <row r="1902" spans="141:174">
      <c r="EK1902" s="25"/>
      <c r="FM1902" s="25"/>
      <c r="FN1902" s="25"/>
      <c r="FO1902" s="25"/>
      <c r="FP1902" s="25"/>
      <c r="FQ1902" s="25"/>
      <c r="FR1902" s="25"/>
    </row>
    <row r="1903" spans="141:174">
      <c r="EK1903" s="25"/>
      <c r="FM1903" s="25"/>
      <c r="FN1903" s="25"/>
      <c r="FO1903" s="25"/>
      <c r="FP1903" s="25"/>
      <c r="FQ1903" s="25"/>
      <c r="FR1903" s="25"/>
    </row>
    <row r="1904" spans="141:174">
      <c r="EK1904" s="25"/>
      <c r="FM1904" s="25"/>
      <c r="FN1904" s="25"/>
      <c r="FO1904" s="25"/>
      <c r="FP1904" s="25"/>
      <c r="FQ1904" s="25"/>
      <c r="FR1904" s="25"/>
    </row>
    <row r="1905" spans="141:174">
      <c r="EK1905" s="25"/>
      <c r="FM1905" s="25"/>
      <c r="FN1905" s="25"/>
      <c r="FO1905" s="25"/>
      <c r="FP1905" s="25"/>
      <c r="FQ1905" s="25"/>
      <c r="FR1905" s="25"/>
    </row>
    <row r="1906" spans="141:174">
      <c r="EK1906" s="25"/>
      <c r="FM1906" s="25"/>
      <c r="FN1906" s="25"/>
      <c r="FO1906" s="25"/>
      <c r="FP1906" s="25"/>
      <c r="FQ1906" s="25"/>
      <c r="FR1906" s="25"/>
    </row>
    <row r="1907" spans="141:174">
      <c r="EK1907" s="25"/>
      <c r="FM1907" s="25"/>
      <c r="FN1907" s="25"/>
      <c r="FO1907" s="25"/>
      <c r="FP1907" s="25"/>
      <c r="FQ1907" s="25"/>
      <c r="FR1907" s="25"/>
    </row>
    <row r="1908" spans="141:174">
      <c r="EK1908" s="25"/>
      <c r="FM1908" s="25"/>
      <c r="FN1908" s="25"/>
      <c r="FO1908" s="25"/>
      <c r="FP1908" s="25"/>
      <c r="FQ1908" s="25"/>
      <c r="FR1908" s="25"/>
    </row>
  </sheetData>
  <sheetProtection password="CF48" sheet="1" objects="1" scenarios="1"/>
  <protectedRanges>
    <protectedRange sqref="T17:AB96" name="Диапазон28"/>
    <protectedRange sqref="GP17:GS96" name="Диапазон17"/>
    <protectedRange sqref="EN17:EV96" name="Диапазон13"/>
    <protectedRange sqref="DU17:EC96" name="Диапазон11"/>
    <protectedRange sqref="CX17:DF96" name="Диапазон9"/>
    <protectedRange sqref="BJ17:BR96" name="Диапазон7"/>
    <protectedRange sqref="AQ17:AY96" name="Диапазон5"/>
    <protectedRange sqref="D17:Q96" name="Диапазон2"/>
    <protectedRange sqref="AD17:AN96" name="Диапазон4"/>
    <protectedRange sqref="BA17:BG96" name="Диапазон6"/>
    <protectedRange sqref="BT17:CU96" name="Диапазон8"/>
    <protectedRange sqref="DH17:DR96" name="Диапазон10"/>
    <protectedRange sqref="EE17:EJ96" name="Диапазон12"/>
    <protectedRange sqref="EX17:FE96" name="Диапазон14"/>
    <protectedRange sqref="GU17:GW96" name="Диапазон21"/>
    <protectedRange sqref="GX17:IL96" name="Диапазон27"/>
    <protectedRange sqref="FJ17:GO96" name="Диапазон31"/>
  </protectedRanges>
  <mergeCells count="40">
    <mergeCell ref="T1:GW1"/>
    <mergeCell ref="D2:K2"/>
    <mergeCell ref="R2:FC2"/>
    <mergeCell ref="FF2:GO2"/>
    <mergeCell ref="GP2:GS2"/>
    <mergeCell ref="GT2:GW2"/>
    <mergeCell ref="H1:Q1"/>
    <mergeCell ref="L2:Q2"/>
    <mergeCell ref="A3:A4"/>
    <mergeCell ref="B3:B4"/>
    <mergeCell ref="C3:C4"/>
    <mergeCell ref="D3:D4"/>
    <mergeCell ref="E3:G3"/>
    <mergeCell ref="H3:K3"/>
    <mergeCell ref="M3:M4"/>
    <mergeCell ref="N3:N4"/>
    <mergeCell ref="GT3:GW3"/>
    <mergeCell ref="FJ4:FM4"/>
    <mergeCell ref="FN4:FQ4"/>
    <mergeCell ref="FR4:FU4"/>
    <mergeCell ref="FV4:FY4"/>
    <mergeCell ref="FZ4:GC4"/>
    <mergeCell ref="GD4:GG4"/>
    <mergeCell ref="GH4:GK4"/>
    <mergeCell ref="GP3:GQ3"/>
    <mergeCell ref="GR3:GS3"/>
    <mergeCell ref="FJ3:GO3"/>
    <mergeCell ref="GL4:GO4"/>
    <mergeCell ref="L3:L4"/>
    <mergeCell ref="EL3:FC3"/>
    <mergeCell ref="FF3:FI3"/>
    <mergeCell ref="O3:O4"/>
    <mergeCell ref="P3:P4"/>
    <mergeCell ref="Q3:Q4"/>
    <mergeCell ref="R3:AN3"/>
    <mergeCell ref="AO3:BG3"/>
    <mergeCell ref="BH3:CA3"/>
    <mergeCell ref="CB3:CU3"/>
    <mergeCell ref="CV3:DR3"/>
    <mergeCell ref="DS3:EK3"/>
  </mergeCells>
  <pageMargins left="0.7" right="0.7" top="0.75" bottom="0.75" header="0.3" footer="0.3"/>
  <pageSetup paperSize="9" orientation="portrait" horizontalDpi="180" verticalDpi="180" r:id="rId1"/>
  <ignoredErrors>
    <ignoredError sqref="BE17:BE96 BY17:BY96 CC20 CM17:CM96 CS17:CS20 DM17 EI17:EI96 FC18:FC96 CB22:CC96 CC21 CC17 CC18 CC19 CS22:CS96 DM22:DM9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R96"/>
  <sheetViews>
    <sheetView zoomScaleNormal="100" workbookViewId="0">
      <pane xSplit="3" ySplit="16" topLeftCell="G17" activePane="bottomRight" state="frozen"/>
      <selection pane="topRight" activeCell="D1" sqref="D1"/>
      <selection pane="bottomLeft" activeCell="A17" sqref="A17"/>
      <selection pane="bottomRight" activeCell="CB28" sqref="CB28"/>
    </sheetView>
  </sheetViews>
  <sheetFormatPr defaultColWidth="6.140625" defaultRowHeight="12"/>
  <cols>
    <col min="1" max="2" width="4.5703125" style="106" customWidth="1"/>
    <col min="3" max="3" width="23.85546875" style="106" customWidth="1"/>
    <col min="4" max="4" width="5.140625" style="116" customWidth="1"/>
    <col min="5" max="17" width="5.140625" style="105" customWidth="1"/>
    <col min="18" max="18" width="5.140625" style="116" customWidth="1"/>
    <col min="19" max="30" width="5.140625" style="105" customWidth="1"/>
    <col min="31" max="31" width="5.140625" style="116" customWidth="1"/>
    <col min="32" max="43" width="5.140625" style="105" customWidth="1"/>
    <col min="44" max="44" width="5.140625" style="116" customWidth="1"/>
    <col min="45" max="56" width="5.140625" style="105" customWidth="1"/>
    <col min="57" max="57" width="5.140625" style="116" customWidth="1"/>
    <col min="58" max="69" width="5.140625" style="105" customWidth="1"/>
    <col min="70" max="70" width="5.140625" style="116" customWidth="1"/>
    <col min="71" max="83" width="5.140625" style="105" customWidth="1"/>
    <col min="84" max="84" width="5.140625" style="116" customWidth="1"/>
    <col min="85" max="96" width="5.140625" style="105" customWidth="1"/>
    <col min="97" max="219" width="6.140625" style="106"/>
    <col min="220" max="221" width="4.5703125" style="106" customWidth="1"/>
    <col min="222" max="222" width="23.85546875" style="106" customWidth="1"/>
    <col min="223" max="247" width="5.140625" style="106" customWidth="1"/>
    <col min="248" max="248" width="5.28515625" style="106" customWidth="1"/>
    <col min="249" max="351" width="5.140625" style="106" customWidth="1"/>
    <col min="352" max="352" width="9.140625" style="106" customWidth="1"/>
    <col min="353" max="475" width="6.140625" style="106"/>
    <col min="476" max="477" width="4.5703125" style="106" customWidth="1"/>
    <col min="478" max="478" width="23.85546875" style="106" customWidth="1"/>
    <col min="479" max="503" width="5.140625" style="106" customWidth="1"/>
    <col min="504" max="504" width="5.28515625" style="106" customWidth="1"/>
    <col min="505" max="607" width="5.140625" style="106" customWidth="1"/>
    <col min="608" max="608" width="9.140625" style="106" customWidth="1"/>
    <col min="609" max="731" width="6.140625" style="106"/>
    <col min="732" max="733" width="4.5703125" style="106" customWidth="1"/>
    <col min="734" max="734" width="23.85546875" style="106" customWidth="1"/>
    <col min="735" max="759" width="5.140625" style="106" customWidth="1"/>
    <col min="760" max="760" width="5.28515625" style="106" customWidth="1"/>
    <col min="761" max="863" width="5.140625" style="106" customWidth="1"/>
    <col min="864" max="864" width="9.140625" style="106" customWidth="1"/>
    <col min="865" max="987" width="6.140625" style="106"/>
    <col min="988" max="989" width="4.5703125" style="106" customWidth="1"/>
    <col min="990" max="990" width="23.85546875" style="106" customWidth="1"/>
    <col min="991" max="1015" width="5.140625" style="106" customWidth="1"/>
    <col min="1016" max="1016" width="5.28515625" style="106" customWidth="1"/>
    <col min="1017" max="1119" width="5.140625" style="106" customWidth="1"/>
    <col min="1120" max="1120" width="9.140625" style="106" customWidth="1"/>
    <col min="1121" max="1243" width="6.140625" style="106"/>
    <col min="1244" max="1245" width="4.5703125" style="106" customWidth="1"/>
    <col min="1246" max="1246" width="23.85546875" style="106" customWidth="1"/>
    <col min="1247" max="1271" width="5.140625" style="106" customWidth="1"/>
    <col min="1272" max="1272" width="5.28515625" style="106" customWidth="1"/>
    <col min="1273" max="1375" width="5.140625" style="106" customWidth="1"/>
    <col min="1376" max="1376" width="9.140625" style="106" customWidth="1"/>
    <col min="1377" max="1499" width="6.140625" style="106"/>
    <col min="1500" max="1501" width="4.5703125" style="106" customWidth="1"/>
    <col min="1502" max="1502" width="23.85546875" style="106" customWidth="1"/>
    <col min="1503" max="1527" width="5.140625" style="106" customWidth="1"/>
    <col min="1528" max="1528" width="5.28515625" style="106" customWidth="1"/>
    <col min="1529" max="1631" width="5.140625" style="106" customWidth="1"/>
    <col min="1632" max="1632" width="9.140625" style="106" customWidth="1"/>
    <col min="1633" max="1755" width="6.140625" style="106"/>
    <col min="1756" max="1757" width="4.5703125" style="106" customWidth="1"/>
    <col min="1758" max="1758" width="23.85546875" style="106" customWidth="1"/>
    <col min="1759" max="1783" width="5.140625" style="106" customWidth="1"/>
    <col min="1784" max="1784" width="5.28515625" style="106" customWidth="1"/>
    <col min="1785" max="1887" width="5.140625" style="106" customWidth="1"/>
    <col min="1888" max="1888" width="9.140625" style="106" customWidth="1"/>
    <col min="1889" max="2011" width="6.140625" style="106"/>
    <col min="2012" max="2013" width="4.5703125" style="106" customWidth="1"/>
    <col min="2014" max="2014" width="23.85546875" style="106" customWidth="1"/>
    <col min="2015" max="2039" width="5.140625" style="106" customWidth="1"/>
    <col min="2040" max="2040" width="5.28515625" style="106" customWidth="1"/>
    <col min="2041" max="2143" width="5.140625" style="106" customWidth="1"/>
    <col min="2144" max="2144" width="9.140625" style="106" customWidth="1"/>
    <col min="2145" max="2267" width="6.140625" style="106"/>
    <col min="2268" max="2269" width="4.5703125" style="106" customWidth="1"/>
    <col min="2270" max="2270" width="23.85546875" style="106" customWidth="1"/>
    <col min="2271" max="2295" width="5.140625" style="106" customWidth="1"/>
    <col min="2296" max="2296" width="5.28515625" style="106" customWidth="1"/>
    <col min="2297" max="2399" width="5.140625" style="106" customWidth="1"/>
    <col min="2400" max="2400" width="9.140625" style="106" customWidth="1"/>
    <col min="2401" max="2523" width="6.140625" style="106"/>
    <col min="2524" max="2525" width="4.5703125" style="106" customWidth="1"/>
    <col min="2526" max="2526" width="23.85546875" style="106" customWidth="1"/>
    <col min="2527" max="2551" width="5.140625" style="106" customWidth="1"/>
    <col min="2552" max="2552" width="5.28515625" style="106" customWidth="1"/>
    <col min="2553" max="2655" width="5.140625" style="106" customWidth="1"/>
    <col min="2656" max="2656" width="9.140625" style="106" customWidth="1"/>
    <col min="2657" max="2779" width="6.140625" style="106"/>
    <col min="2780" max="2781" width="4.5703125" style="106" customWidth="1"/>
    <col min="2782" max="2782" width="23.85546875" style="106" customWidth="1"/>
    <col min="2783" max="2807" width="5.140625" style="106" customWidth="1"/>
    <col min="2808" max="2808" width="5.28515625" style="106" customWidth="1"/>
    <col min="2809" max="2911" width="5.140625" style="106" customWidth="1"/>
    <col min="2912" max="2912" width="9.140625" style="106" customWidth="1"/>
    <col min="2913" max="3035" width="6.140625" style="106"/>
    <col min="3036" max="3037" width="4.5703125" style="106" customWidth="1"/>
    <col min="3038" max="3038" width="23.85546875" style="106" customWidth="1"/>
    <col min="3039" max="3063" width="5.140625" style="106" customWidth="1"/>
    <col min="3064" max="3064" width="5.28515625" style="106" customWidth="1"/>
    <col min="3065" max="3167" width="5.140625" style="106" customWidth="1"/>
    <col min="3168" max="3168" width="9.140625" style="106" customWidth="1"/>
    <col min="3169" max="3291" width="6.140625" style="106"/>
    <col min="3292" max="3293" width="4.5703125" style="106" customWidth="1"/>
    <col min="3294" max="3294" width="23.85546875" style="106" customWidth="1"/>
    <col min="3295" max="3319" width="5.140625" style="106" customWidth="1"/>
    <col min="3320" max="3320" width="5.28515625" style="106" customWidth="1"/>
    <col min="3321" max="3423" width="5.140625" style="106" customWidth="1"/>
    <col min="3424" max="3424" width="9.140625" style="106" customWidth="1"/>
    <col min="3425" max="3547" width="6.140625" style="106"/>
    <col min="3548" max="3549" width="4.5703125" style="106" customWidth="1"/>
    <col min="3550" max="3550" width="23.85546875" style="106" customWidth="1"/>
    <col min="3551" max="3575" width="5.140625" style="106" customWidth="1"/>
    <col min="3576" max="3576" width="5.28515625" style="106" customWidth="1"/>
    <col min="3577" max="3679" width="5.140625" style="106" customWidth="1"/>
    <col min="3680" max="3680" width="9.140625" style="106" customWidth="1"/>
    <col min="3681" max="3803" width="6.140625" style="106"/>
    <col min="3804" max="3805" width="4.5703125" style="106" customWidth="1"/>
    <col min="3806" max="3806" width="23.85546875" style="106" customWidth="1"/>
    <col min="3807" max="3831" width="5.140625" style="106" customWidth="1"/>
    <col min="3832" max="3832" width="5.28515625" style="106" customWidth="1"/>
    <col min="3833" max="3935" width="5.140625" style="106" customWidth="1"/>
    <col min="3936" max="3936" width="9.140625" style="106" customWidth="1"/>
    <col min="3937" max="4059" width="6.140625" style="106"/>
    <col min="4060" max="4061" width="4.5703125" style="106" customWidth="1"/>
    <col min="4062" max="4062" width="23.85546875" style="106" customWidth="1"/>
    <col min="4063" max="4087" width="5.140625" style="106" customWidth="1"/>
    <col min="4088" max="4088" width="5.28515625" style="106" customWidth="1"/>
    <col min="4089" max="4191" width="5.140625" style="106" customWidth="1"/>
    <col min="4192" max="4192" width="9.140625" style="106" customWidth="1"/>
    <col min="4193" max="4315" width="6.140625" style="106"/>
    <col min="4316" max="4317" width="4.5703125" style="106" customWidth="1"/>
    <col min="4318" max="4318" width="23.85546875" style="106" customWidth="1"/>
    <col min="4319" max="4343" width="5.140625" style="106" customWidth="1"/>
    <col min="4344" max="4344" width="5.28515625" style="106" customWidth="1"/>
    <col min="4345" max="4447" width="5.140625" style="106" customWidth="1"/>
    <col min="4448" max="4448" width="9.140625" style="106" customWidth="1"/>
    <col min="4449" max="4571" width="6.140625" style="106"/>
    <col min="4572" max="4573" width="4.5703125" style="106" customWidth="1"/>
    <col min="4574" max="4574" width="23.85546875" style="106" customWidth="1"/>
    <col min="4575" max="4599" width="5.140625" style="106" customWidth="1"/>
    <col min="4600" max="4600" width="5.28515625" style="106" customWidth="1"/>
    <col min="4601" max="4703" width="5.140625" style="106" customWidth="1"/>
    <col min="4704" max="4704" width="9.140625" style="106" customWidth="1"/>
    <col min="4705" max="4827" width="6.140625" style="106"/>
    <col min="4828" max="4829" width="4.5703125" style="106" customWidth="1"/>
    <col min="4830" max="4830" width="23.85546875" style="106" customWidth="1"/>
    <col min="4831" max="4855" width="5.140625" style="106" customWidth="1"/>
    <col min="4856" max="4856" width="5.28515625" style="106" customWidth="1"/>
    <col min="4857" max="4959" width="5.140625" style="106" customWidth="1"/>
    <col min="4960" max="4960" width="9.140625" style="106" customWidth="1"/>
    <col min="4961" max="5083" width="6.140625" style="106"/>
    <col min="5084" max="5085" width="4.5703125" style="106" customWidth="1"/>
    <col min="5086" max="5086" width="23.85546875" style="106" customWidth="1"/>
    <col min="5087" max="5111" width="5.140625" style="106" customWidth="1"/>
    <col min="5112" max="5112" width="5.28515625" style="106" customWidth="1"/>
    <col min="5113" max="5215" width="5.140625" style="106" customWidth="1"/>
    <col min="5216" max="5216" width="9.140625" style="106" customWidth="1"/>
    <col min="5217" max="5339" width="6.140625" style="106"/>
    <col min="5340" max="5341" width="4.5703125" style="106" customWidth="1"/>
    <col min="5342" max="5342" width="23.85546875" style="106" customWidth="1"/>
    <col min="5343" max="5367" width="5.140625" style="106" customWidth="1"/>
    <col min="5368" max="5368" width="5.28515625" style="106" customWidth="1"/>
    <col min="5369" max="5471" width="5.140625" style="106" customWidth="1"/>
    <col min="5472" max="5472" width="9.140625" style="106" customWidth="1"/>
    <col min="5473" max="5595" width="6.140625" style="106"/>
    <col min="5596" max="5597" width="4.5703125" style="106" customWidth="1"/>
    <col min="5598" max="5598" width="23.85546875" style="106" customWidth="1"/>
    <col min="5599" max="5623" width="5.140625" style="106" customWidth="1"/>
    <col min="5624" max="5624" width="5.28515625" style="106" customWidth="1"/>
    <col min="5625" max="5727" width="5.140625" style="106" customWidth="1"/>
    <col min="5728" max="5728" width="9.140625" style="106" customWidth="1"/>
    <col min="5729" max="5851" width="6.140625" style="106"/>
    <col min="5852" max="5853" width="4.5703125" style="106" customWidth="1"/>
    <col min="5854" max="5854" width="23.85546875" style="106" customWidth="1"/>
    <col min="5855" max="5879" width="5.140625" style="106" customWidth="1"/>
    <col min="5880" max="5880" width="5.28515625" style="106" customWidth="1"/>
    <col min="5881" max="5983" width="5.140625" style="106" customWidth="1"/>
    <col min="5984" max="5984" width="9.140625" style="106" customWidth="1"/>
    <col min="5985" max="6107" width="6.140625" style="106"/>
    <col min="6108" max="6109" width="4.5703125" style="106" customWidth="1"/>
    <col min="6110" max="6110" width="23.85546875" style="106" customWidth="1"/>
    <col min="6111" max="6135" width="5.140625" style="106" customWidth="1"/>
    <col min="6136" max="6136" width="5.28515625" style="106" customWidth="1"/>
    <col min="6137" max="6239" width="5.140625" style="106" customWidth="1"/>
    <col min="6240" max="6240" width="9.140625" style="106" customWidth="1"/>
    <col min="6241" max="6363" width="6.140625" style="106"/>
    <col min="6364" max="6365" width="4.5703125" style="106" customWidth="1"/>
    <col min="6366" max="6366" width="23.85546875" style="106" customWidth="1"/>
    <col min="6367" max="6391" width="5.140625" style="106" customWidth="1"/>
    <col min="6392" max="6392" width="5.28515625" style="106" customWidth="1"/>
    <col min="6393" max="6495" width="5.140625" style="106" customWidth="1"/>
    <col min="6496" max="6496" width="9.140625" style="106" customWidth="1"/>
    <col min="6497" max="6619" width="6.140625" style="106"/>
    <col min="6620" max="6621" width="4.5703125" style="106" customWidth="1"/>
    <col min="6622" max="6622" width="23.85546875" style="106" customWidth="1"/>
    <col min="6623" max="6647" width="5.140625" style="106" customWidth="1"/>
    <col min="6648" max="6648" width="5.28515625" style="106" customWidth="1"/>
    <col min="6649" max="6751" width="5.140625" style="106" customWidth="1"/>
    <col min="6752" max="6752" width="9.140625" style="106" customWidth="1"/>
    <col min="6753" max="6875" width="6.140625" style="106"/>
    <col min="6876" max="6877" width="4.5703125" style="106" customWidth="1"/>
    <col min="6878" max="6878" width="23.85546875" style="106" customWidth="1"/>
    <col min="6879" max="6903" width="5.140625" style="106" customWidth="1"/>
    <col min="6904" max="6904" width="5.28515625" style="106" customWidth="1"/>
    <col min="6905" max="7007" width="5.140625" style="106" customWidth="1"/>
    <col min="7008" max="7008" width="9.140625" style="106" customWidth="1"/>
    <col min="7009" max="7131" width="6.140625" style="106"/>
    <col min="7132" max="7133" width="4.5703125" style="106" customWidth="1"/>
    <col min="7134" max="7134" width="23.85546875" style="106" customWidth="1"/>
    <col min="7135" max="7159" width="5.140625" style="106" customWidth="1"/>
    <col min="7160" max="7160" width="5.28515625" style="106" customWidth="1"/>
    <col min="7161" max="7263" width="5.140625" style="106" customWidth="1"/>
    <col min="7264" max="7264" width="9.140625" style="106" customWidth="1"/>
    <col min="7265" max="7387" width="6.140625" style="106"/>
    <col min="7388" max="7389" width="4.5703125" style="106" customWidth="1"/>
    <col min="7390" max="7390" width="23.85546875" style="106" customWidth="1"/>
    <col min="7391" max="7415" width="5.140625" style="106" customWidth="1"/>
    <col min="7416" max="7416" width="5.28515625" style="106" customWidth="1"/>
    <col min="7417" max="7519" width="5.140625" style="106" customWidth="1"/>
    <col min="7520" max="7520" width="9.140625" style="106" customWidth="1"/>
    <col min="7521" max="7643" width="6.140625" style="106"/>
    <col min="7644" max="7645" width="4.5703125" style="106" customWidth="1"/>
    <col min="7646" max="7646" width="23.85546875" style="106" customWidth="1"/>
    <col min="7647" max="7671" width="5.140625" style="106" customWidth="1"/>
    <col min="7672" max="7672" width="5.28515625" style="106" customWidth="1"/>
    <col min="7673" max="7775" width="5.140625" style="106" customWidth="1"/>
    <col min="7776" max="7776" width="9.140625" style="106" customWidth="1"/>
    <col min="7777" max="7899" width="6.140625" style="106"/>
    <col min="7900" max="7901" width="4.5703125" style="106" customWidth="1"/>
    <col min="7902" max="7902" width="23.85546875" style="106" customWidth="1"/>
    <col min="7903" max="7927" width="5.140625" style="106" customWidth="1"/>
    <col min="7928" max="7928" width="5.28515625" style="106" customWidth="1"/>
    <col min="7929" max="8031" width="5.140625" style="106" customWidth="1"/>
    <col min="8032" max="8032" width="9.140625" style="106" customWidth="1"/>
    <col min="8033" max="8155" width="6.140625" style="106"/>
    <col min="8156" max="8157" width="4.5703125" style="106" customWidth="1"/>
    <col min="8158" max="8158" width="23.85546875" style="106" customWidth="1"/>
    <col min="8159" max="8183" width="5.140625" style="106" customWidth="1"/>
    <col min="8184" max="8184" width="5.28515625" style="106" customWidth="1"/>
    <col min="8185" max="8287" width="5.140625" style="106" customWidth="1"/>
    <col min="8288" max="8288" width="9.140625" style="106" customWidth="1"/>
    <col min="8289" max="8411" width="6.140625" style="106"/>
    <col min="8412" max="8413" width="4.5703125" style="106" customWidth="1"/>
    <col min="8414" max="8414" width="23.85546875" style="106" customWidth="1"/>
    <col min="8415" max="8439" width="5.140625" style="106" customWidth="1"/>
    <col min="8440" max="8440" width="5.28515625" style="106" customWidth="1"/>
    <col min="8441" max="8543" width="5.140625" style="106" customWidth="1"/>
    <col min="8544" max="8544" width="9.140625" style="106" customWidth="1"/>
    <col min="8545" max="8667" width="6.140625" style="106"/>
    <col min="8668" max="8669" width="4.5703125" style="106" customWidth="1"/>
    <col min="8670" max="8670" width="23.85546875" style="106" customWidth="1"/>
    <col min="8671" max="8695" width="5.140625" style="106" customWidth="1"/>
    <col min="8696" max="8696" width="5.28515625" style="106" customWidth="1"/>
    <col min="8697" max="8799" width="5.140625" style="106" customWidth="1"/>
    <col min="8800" max="8800" width="9.140625" style="106" customWidth="1"/>
    <col min="8801" max="8923" width="6.140625" style="106"/>
    <col min="8924" max="8925" width="4.5703125" style="106" customWidth="1"/>
    <col min="8926" max="8926" width="23.85546875" style="106" customWidth="1"/>
    <col min="8927" max="8951" width="5.140625" style="106" customWidth="1"/>
    <col min="8952" max="8952" width="5.28515625" style="106" customWidth="1"/>
    <col min="8953" max="9055" width="5.140625" style="106" customWidth="1"/>
    <col min="9056" max="9056" width="9.140625" style="106" customWidth="1"/>
    <col min="9057" max="9179" width="6.140625" style="106"/>
    <col min="9180" max="9181" width="4.5703125" style="106" customWidth="1"/>
    <col min="9182" max="9182" width="23.85546875" style="106" customWidth="1"/>
    <col min="9183" max="9207" width="5.140625" style="106" customWidth="1"/>
    <col min="9208" max="9208" width="5.28515625" style="106" customWidth="1"/>
    <col min="9209" max="9311" width="5.140625" style="106" customWidth="1"/>
    <col min="9312" max="9312" width="9.140625" style="106" customWidth="1"/>
    <col min="9313" max="9435" width="6.140625" style="106"/>
    <col min="9436" max="9437" width="4.5703125" style="106" customWidth="1"/>
    <col min="9438" max="9438" width="23.85546875" style="106" customWidth="1"/>
    <col min="9439" max="9463" width="5.140625" style="106" customWidth="1"/>
    <col min="9464" max="9464" width="5.28515625" style="106" customWidth="1"/>
    <col min="9465" max="9567" width="5.140625" style="106" customWidth="1"/>
    <col min="9568" max="9568" width="9.140625" style="106" customWidth="1"/>
    <col min="9569" max="9691" width="6.140625" style="106"/>
    <col min="9692" max="9693" width="4.5703125" style="106" customWidth="1"/>
    <col min="9694" max="9694" width="23.85546875" style="106" customWidth="1"/>
    <col min="9695" max="9719" width="5.140625" style="106" customWidth="1"/>
    <col min="9720" max="9720" width="5.28515625" style="106" customWidth="1"/>
    <col min="9721" max="9823" width="5.140625" style="106" customWidth="1"/>
    <col min="9824" max="9824" width="9.140625" style="106" customWidth="1"/>
    <col min="9825" max="9947" width="6.140625" style="106"/>
    <col min="9948" max="9949" width="4.5703125" style="106" customWidth="1"/>
    <col min="9950" max="9950" width="23.85546875" style="106" customWidth="1"/>
    <col min="9951" max="9975" width="5.140625" style="106" customWidth="1"/>
    <col min="9976" max="9976" width="5.28515625" style="106" customWidth="1"/>
    <col min="9977" max="10079" width="5.140625" style="106" customWidth="1"/>
    <col min="10080" max="10080" width="9.140625" style="106" customWidth="1"/>
    <col min="10081" max="10203" width="6.140625" style="106"/>
    <col min="10204" max="10205" width="4.5703125" style="106" customWidth="1"/>
    <col min="10206" max="10206" width="23.85546875" style="106" customWidth="1"/>
    <col min="10207" max="10231" width="5.140625" style="106" customWidth="1"/>
    <col min="10232" max="10232" width="5.28515625" style="106" customWidth="1"/>
    <col min="10233" max="10335" width="5.140625" style="106" customWidth="1"/>
    <col min="10336" max="10336" width="9.140625" style="106" customWidth="1"/>
    <col min="10337" max="10459" width="6.140625" style="106"/>
    <col min="10460" max="10461" width="4.5703125" style="106" customWidth="1"/>
    <col min="10462" max="10462" width="23.85546875" style="106" customWidth="1"/>
    <col min="10463" max="10487" width="5.140625" style="106" customWidth="1"/>
    <col min="10488" max="10488" width="5.28515625" style="106" customWidth="1"/>
    <col min="10489" max="10591" width="5.140625" style="106" customWidth="1"/>
    <col min="10592" max="10592" width="9.140625" style="106" customWidth="1"/>
    <col min="10593" max="10715" width="6.140625" style="106"/>
    <col min="10716" max="10717" width="4.5703125" style="106" customWidth="1"/>
    <col min="10718" max="10718" width="23.85546875" style="106" customWidth="1"/>
    <col min="10719" max="10743" width="5.140625" style="106" customWidth="1"/>
    <col min="10744" max="10744" width="5.28515625" style="106" customWidth="1"/>
    <col min="10745" max="10847" width="5.140625" style="106" customWidth="1"/>
    <col min="10848" max="10848" width="9.140625" style="106" customWidth="1"/>
    <col min="10849" max="10971" width="6.140625" style="106"/>
    <col min="10972" max="10973" width="4.5703125" style="106" customWidth="1"/>
    <col min="10974" max="10974" width="23.85546875" style="106" customWidth="1"/>
    <col min="10975" max="10999" width="5.140625" style="106" customWidth="1"/>
    <col min="11000" max="11000" width="5.28515625" style="106" customWidth="1"/>
    <col min="11001" max="11103" width="5.140625" style="106" customWidth="1"/>
    <col min="11104" max="11104" width="9.140625" style="106" customWidth="1"/>
    <col min="11105" max="11227" width="6.140625" style="106"/>
    <col min="11228" max="11229" width="4.5703125" style="106" customWidth="1"/>
    <col min="11230" max="11230" width="23.85546875" style="106" customWidth="1"/>
    <col min="11231" max="11255" width="5.140625" style="106" customWidth="1"/>
    <col min="11256" max="11256" width="5.28515625" style="106" customWidth="1"/>
    <col min="11257" max="11359" width="5.140625" style="106" customWidth="1"/>
    <col min="11360" max="11360" width="9.140625" style="106" customWidth="1"/>
    <col min="11361" max="11483" width="6.140625" style="106"/>
    <col min="11484" max="11485" width="4.5703125" style="106" customWidth="1"/>
    <col min="11486" max="11486" width="23.85546875" style="106" customWidth="1"/>
    <col min="11487" max="11511" width="5.140625" style="106" customWidth="1"/>
    <col min="11512" max="11512" width="5.28515625" style="106" customWidth="1"/>
    <col min="11513" max="11615" width="5.140625" style="106" customWidth="1"/>
    <col min="11616" max="11616" width="9.140625" style="106" customWidth="1"/>
    <col min="11617" max="11739" width="6.140625" style="106"/>
    <col min="11740" max="11741" width="4.5703125" style="106" customWidth="1"/>
    <col min="11742" max="11742" width="23.85546875" style="106" customWidth="1"/>
    <col min="11743" max="11767" width="5.140625" style="106" customWidth="1"/>
    <col min="11768" max="11768" width="5.28515625" style="106" customWidth="1"/>
    <col min="11769" max="11871" width="5.140625" style="106" customWidth="1"/>
    <col min="11872" max="11872" width="9.140625" style="106" customWidth="1"/>
    <col min="11873" max="11995" width="6.140625" style="106"/>
    <col min="11996" max="11997" width="4.5703125" style="106" customWidth="1"/>
    <col min="11998" max="11998" width="23.85546875" style="106" customWidth="1"/>
    <col min="11999" max="12023" width="5.140625" style="106" customWidth="1"/>
    <col min="12024" max="12024" width="5.28515625" style="106" customWidth="1"/>
    <col min="12025" max="12127" width="5.140625" style="106" customWidth="1"/>
    <col min="12128" max="12128" width="9.140625" style="106" customWidth="1"/>
    <col min="12129" max="12251" width="6.140625" style="106"/>
    <col min="12252" max="12253" width="4.5703125" style="106" customWidth="1"/>
    <col min="12254" max="12254" width="23.85546875" style="106" customWidth="1"/>
    <col min="12255" max="12279" width="5.140625" style="106" customWidth="1"/>
    <col min="12280" max="12280" width="5.28515625" style="106" customWidth="1"/>
    <col min="12281" max="12383" width="5.140625" style="106" customWidth="1"/>
    <col min="12384" max="12384" width="9.140625" style="106" customWidth="1"/>
    <col min="12385" max="12507" width="6.140625" style="106"/>
    <col min="12508" max="12509" width="4.5703125" style="106" customWidth="1"/>
    <col min="12510" max="12510" width="23.85546875" style="106" customWidth="1"/>
    <col min="12511" max="12535" width="5.140625" style="106" customWidth="1"/>
    <col min="12536" max="12536" width="5.28515625" style="106" customWidth="1"/>
    <col min="12537" max="12639" width="5.140625" style="106" customWidth="1"/>
    <col min="12640" max="12640" width="9.140625" style="106" customWidth="1"/>
    <col min="12641" max="12763" width="6.140625" style="106"/>
    <col min="12764" max="12765" width="4.5703125" style="106" customWidth="1"/>
    <col min="12766" max="12766" width="23.85546875" style="106" customWidth="1"/>
    <col min="12767" max="12791" width="5.140625" style="106" customWidth="1"/>
    <col min="12792" max="12792" width="5.28515625" style="106" customWidth="1"/>
    <col min="12793" max="12895" width="5.140625" style="106" customWidth="1"/>
    <col min="12896" max="12896" width="9.140625" style="106" customWidth="1"/>
    <col min="12897" max="13019" width="6.140625" style="106"/>
    <col min="13020" max="13021" width="4.5703125" style="106" customWidth="1"/>
    <col min="13022" max="13022" width="23.85546875" style="106" customWidth="1"/>
    <col min="13023" max="13047" width="5.140625" style="106" customWidth="1"/>
    <col min="13048" max="13048" width="5.28515625" style="106" customWidth="1"/>
    <col min="13049" max="13151" width="5.140625" style="106" customWidth="1"/>
    <col min="13152" max="13152" width="9.140625" style="106" customWidth="1"/>
    <col min="13153" max="13275" width="6.140625" style="106"/>
    <col min="13276" max="13277" width="4.5703125" style="106" customWidth="1"/>
    <col min="13278" max="13278" width="23.85546875" style="106" customWidth="1"/>
    <col min="13279" max="13303" width="5.140625" style="106" customWidth="1"/>
    <col min="13304" max="13304" width="5.28515625" style="106" customWidth="1"/>
    <col min="13305" max="13407" width="5.140625" style="106" customWidth="1"/>
    <col min="13408" max="13408" width="9.140625" style="106" customWidth="1"/>
    <col min="13409" max="13531" width="6.140625" style="106"/>
    <col min="13532" max="13533" width="4.5703125" style="106" customWidth="1"/>
    <col min="13534" max="13534" width="23.85546875" style="106" customWidth="1"/>
    <col min="13535" max="13559" width="5.140625" style="106" customWidth="1"/>
    <col min="13560" max="13560" width="5.28515625" style="106" customWidth="1"/>
    <col min="13561" max="13663" width="5.140625" style="106" customWidth="1"/>
    <col min="13664" max="13664" width="9.140625" style="106" customWidth="1"/>
    <col min="13665" max="13787" width="6.140625" style="106"/>
    <col min="13788" max="13789" width="4.5703125" style="106" customWidth="1"/>
    <col min="13790" max="13790" width="23.85546875" style="106" customWidth="1"/>
    <col min="13791" max="13815" width="5.140625" style="106" customWidth="1"/>
    <col min="13816" max="13816" width="5.28515625" style="106" customWidth="1"/>
    <col min="13817" max="13919" width="5.140625" style="106" customWidth="1"/>
    <col min="13920" max="13920" width="9.140625" style="106" customWidth="1"/>
    <col min="13921" max="14043" width="6.140625" style="106"/>
    <col min="14044" max="14045" width="4.5703125" style="106" customWidth="1"/>
    <col min="14046" max="14046" width="23.85546875" style="106" customWidth="1"/>
    <col min="14047" max="14071" width="5.140625" style="106" customWidth="1"/>
    <col min="14072" max="14072" width="5.28515625" style="106" customWidth="1"/>
    <col min="14073" max="14175" width="5.140625" style="106" customWidth="1"/>
    <col min="14176" max="14176" width="9.140625" style="106" customWidth="1"/>
    <col min="14177" max="14299" width="6.140625" style="106"/>
    <col min="14300" max="14301" width="4.5703125" style="106" customWidth="1"/>
    <col min="14302" max="14302" width="23.85546875" style="106" customWidth="1"/>
    <col min="14303" max="14327" width="5.140625" style="106" customWidth="1"/>
    <col min="14328" max="14328" width="5.28515625" style="106" customWidth="1"/>
    <col min="14329" max="14431" width="5.140625" style="106" customWidth="1"/>
    <col min="14432" max="14432" width="9.140625" style="106" customWidth="1"/>
    <col min="14433" max="14555" width="6.140625" style="106"/>
    <col min="14556" max="14557" width="4.5703125" style="106" customWidth="1"/>
    <col min="14558" max="14558" width="23.85546875" style="106" customWidth="1"/>
    <col min="14559" max="14583" width="5.140625" style="106" customWidth="1"/>
    <col min="14584" max="14584" width="5.28515625" style="106" customWidth="1"/>
    <col min="14585" max="14687" width="5.140625" style="106" customWidth="1"/>
    <col min="14688" max="14688" width="9.140625" style="106" customWidth="1"/>
    <col min="14689" max="14811" width="6.140625" style="106"/>
    <col min="14812" max="14813" width="4.5703125" style="106" customWidth="1"/>
    <col min="14814" max="14814" width="23.85546875" style="106" customWidth="1"/>
    <col min="14815" max="14839" width="5.140625" style="106" customWidth="1"/>
    <col min="14840" max="14840" width="5.28515625" style="106" customWidth="1"/>
    <col min="14841" max="14943" width="5.140625" style="106" customWidth="1"/>
    <col min="14944" max="14944" width="9.140625" style="106" customWidth="1"/>
    <col min="14945" max="15067" width="6.140625" style="106"/>
    <col min="15068" max="15069" width="4.5703125" style="106" customWidth="1"/>
    <col min="15070" max="15070" width="23.85546875" style="106" customWidth="1"/>
    <col min="15071" max="15095" width="5.140625" style="106" customWidth="1"/>
    <col min="15096" max="15096" width="5.28515625" style="106" customWidth="1"/>
    <col min="15097" max="15199" width="5.140625" style="106" customWidth="1"/>
    <col min="15200" max="15200" width="9.140625" style="106" customWidth="1"/>
    <col min="15201" max="15323" width="6.140625" style="106"/>
    <col min="15324" max="15325" width="4.5703125" style="106" customWidth="1"/>
    <col min="15326" max="15326" width="23.85546875" style="106" customWidth="1"/>
    <col min="15327" max="15351" width="5.140625" style="106" customWidth="1"/>
    <col min="15352" max="15352" width="5.28515625" style="106" customWidth="1"/>
    <col min="15353" max="15455" width="5.140625" style="106" customWidth="1"/>
    <col min="15456" max="15456" width="9.140625" style="106" customWidth="1"/>
    <col min="15457" max="15579" width="6.140625" style="106"/>
    <col min="15580" max="15581" width="4.5703125" style="106" customWidth="1"/>
    <col min="15582" max="15582" width="23.85546875" style="106" customWidth="1"/>
    <col min="15583" max="15607" width="5.140625" style="106" customWidth="1"/>
    <col min="15608" max="15608" width="5.28515625" style="106" customWidth="1"/>
    <col min="15609" max="15711" width="5.140625" style="106" customWidth="1"/>
    <col min="15712" max="15712" width="9.140625" style="106" customWidth="1"/>
    <col min="15713" max="15835" width="6.140625" style="106"/>
    <col min="15836" max="15837" width="4.5703125" style="106" customWidth="1"/>
    <col min="15838" max="15838" width="23.85546875" style="106" customWidth="1"/>
    <col min="15839" max="15863" width="5.140625" style="106" customWidth="1"/>
    <col min="15864" max="15864" width="5.28515625" style="106" customWidth="1"/>
    <col min="15865" max="15967" width="5.140625" style="106" customWidth="1"/>
    <col min="15968" max="15968" width="9.140625" style="106" customWidth="1"/>
    <col min="15969" max="16091" width="6.140625" style="106"/>
    <col min="16092" max="16093" width="4.5703125" style="106" customWidth="1"/>
    <col min="16094" max="16094" width="23.85546875" style="106" customWidth="1"/>
    <col min="16095" max="16119" width="5.140625" style="106" customWidth="1"/>
    <col min="16120" max="16120" width="5.28515625" style="106" customWidth="1"/>
    <col min="16121" max="16223" width="5.140625" style="106" customWidth="1"/>
    <col min="16224" max="16224" width="9.140625" style="106" customWidth="1"/>
    <col min="16225" max="16384" width="6.140625" style="106"/>
  </cols>
  <sheetData>
    <row r="1" spans="1:96" s="83" customFormat="1" ht="12.75" customHeight="1">
      <c r="C1" s="84"/>
      <c r="D1" s="108" t="s">
        <v>101</v>
      </c>
      <c r="E1" s="85"/>
      <c r="F1" s="85"/>
      <c r="G1" s="85"/>
      <c r="H1" s="85"/>
      <c r="I1" s="86"/>
      <c r="J1" s="86"/>
      <c r="K1" s="87"/>
      <c r="L1" s="86"/>
      <c r="M1" s="86"/>
      <c r="N1" s="86"/>
      <c r="O1" s="86"/>
      <c r="P1" s="86"/>
      <c r="Q1" s="86"/>
      <c r="R1" s="115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117"/>
      <c r="AF1" s="88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115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115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115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115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</row>
    <row r="2" spans="1:96" s="83" customFormat="1" ht="12.75" customHeight="1">
      <c r="A2" s="86"/>
      <c r="B2" s="86"/>
      <c r="C2" s="89"/>
      <c r="D2" s="162" t="s">
        <v>102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</row>
    <row r="3" spans="1:96" s="83" customFormat="1" ht="12" customHeight="1">
      <c r="A3" s="161" t="s">
        <v>9</v>
      </c>
      <c r="B3" s="161" t="s">
        <v>0</v>
      </c>
      <c r="C3" s="161" t="s">
        <v>10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50"/>
      <c r="BR3" s="118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118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</row>
    <row r="4" spans="1:96" s="83" customFormat="1" ht="91.5" customHeight="1">
      <c r="A4" s="161"/>
      <c r="B4" s="161"/>
      <c r="C4" s="161"/>
      <c r="D4" s="109" t="s">
        <v>103</v>
      </c>
      <c r="E4" s="91" t="s">
        <v>104</v>
      </c>
      <c r="F4" s="89" t="s">
        <v>105</v>
      </c>
      <c r="G4" s="91" t="s">
        <v>106</v>
      </c>
      <c r="H4" s="89" t="s">
        <v>107</v>
      </c>
      <c r="I4" s="91" t="s">
        <v>108</v>
      </c>
      <c r="J4" s="89" t="s">
        <v>109</v>
      </c>
      <c r="K4" s="91" t="s">
        <v>110</v>
      </c>
      <c r="L4" s="89" t="s">
        <v>111</v>
      </c>
      <c r="M4" s="91" t="s">
        <v>112</v>
      </c>
      <c r="N4" s="89" t="s">
        <v>113</v>
      </c>
      <c r="O4" s="91" t="s">
        <v>114</v>
      </c>
      <c r="P4" s="91" t="s">
        <v>229</v>
      </c>
      <c r="Q4" s="89" t="s">
        <v>228</v>
      </c>
      <c r="R4" s="161" t="s">
        <v>121</v>
      </c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 t="s">
        <v>115</v>
      </c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 t="s">
        <v>116</v>
      </c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 t="s">
        <v>115</v>
      </c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 t="s">
        <v>117</v>
      </c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 t="s">
        <v>118</v>
      </c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</row>
    <row r="5" spans="1:96" s="96" customFormat="1" ht="17.25" customHeight="1">
      <c r="A5" s="92"/>
      <c r="B5" s="92"/>
      <c r="C5" s="93" t="s">
        <v>63</v>
      </c>
      <c r="D5" s="110">
        <v>1</v>
      </c>
      <c r="E5" s="95">
        <v>2</v>
      </c>
      <c r="F5" s="95">
        <v>3</v>
      </c>
      <c r="G5" s="95">
        <v>4</v>
      </c>
      <c r="H5" s="95">
        <v>5</v>
      </c>
      <c r="I5" s="95">
        <v>6</v>
      </c>
      <c r="J5" s="95">
        <v>7</v>
      </c>
      <c r="K5" s="95">
        <v>8</v>
      </c>
      <c r="L5" s="95">
        <v>9</v>
      </c>
      <c r="M5" s="95">
        <v>10</v>
      </c>
      <c r="N5" s="95">
        <v>11</v>
      </c>
      <c r="O5" s="95">
        <v>12</v>
      </c>
      <c r="P5" s="95">
        <v>13</v>
      </c>
      <c r="Q5" s="95">
        <v>14</v>
      </c>
      <c r="R5" s="110">
        <v>1</v>
      </c>
      <c r="S5" s="95">
        <v>2</v>
      </c>
      <c r="T5" s="95">
        <v>3</v>
      </c>
      <c r="U5" s="95">
        <v>4</v>
      </c>
      <c r="V5" s="95">
        <v>5</v>
      </c>
      <c r="W5" s="95">
        <v>6</v>
      </c>
      <c r="X5" s="95">
        <v>7</v>
      </c>
      <c r="Y5" s="95">
        <v>8</v>
      </c>
      <c r="Z5" s="95">
        <v>9</v>
      </c>
      <c r="AA5" s="95">
        <v>10</v>
      </c>
      <c r="AB5" s="95">
        <v>11</v>
      </c>
      <c r="AC5" s="95">
        <v>12</v>
      </c>
      <c r="AD5" s="95">
        <v>14</v>
      </c>
      <c r="AE5" s="110">
        <v>1</v>
      </c>
      <c r="AF5" s="95">
        <v>2</v>
      </c>
      <c r="AG5" s="95">
        <v>3</v>
      </c>
      <c r="AH5" s="95">
        <v>4</v>
      </c>
      <c r="AI5" s="95">
        <v>5</v>
      </c>
      <c r="AJ5" s="95">
        <v>6</v>
      </c>
      <c r="AK5" s="95">
        <v>7</v>
      </c>
      <c r="AL5" s="95">
        <v>8</v>
      </c>
      <c r="AM5" s="95">
        <v>9</v>
      </c>
      <c r="AN5" s="95">
        <v>10</v>
      </c>
      <c r="AO5" s="95">
        <v>11</v>
      </c>
      <c r="AP5" s="95">
        <v>12</v>
      </c>
      <c r="AQ5" s="95">
        <v>14</v>
      </c>
      <c r="AR5" s="110">
        <v>1</v>
      </c>
      <c r="AS5" s="95">
        <v>2</v>
      </c>
      <c r="AT5" s="95">
        <v>3</v>
      </c>
      <c r="AU5" s="95">
        <v>4</v>
      </c>
      <c r="AV5" s="95">
        <v>5</v>
      </c>
      <c r="AW5" s="95">
        <v>6</v>
      </c>
      <c r="AX5" s="95">
        <v>7</v>
      </c>
      <c r="AY5" s="95">
        <v>8</v>
      </c>
      <c r="AZ5" s="95">
        <v>9</v>
      </c>
      <c r="BA5" s="95">
        <v>10</v>
      </c>
      <c r="BB5" s="95">
        <v>11</v>
      </c>
      <c r="BC5" s="95">
        <v>12</v>
      </c>
      <c r="BD5" s="95">
        <v>14</v>
      </c>
      <c r="BE5" s="110">
        <v>1</v>
      </c>
      <c r="BF5" s="95">
        <v>2</v>
      </c>
      <c r="BG5" s="95">
        <v>3</v>
      </c>
      <c r="BH5" s="95">
        <v>4</v>
      </c>
      <c r="BI5" s="95">
        <v>5</v>
      </c>
      <c r="BJ5" s="95">
        <v>6</v>
      </c>
      <c r="BK5" s="95">
        <v>7</v>
      </c>
      <c r="BL5" s="95">
        <v>8</v>
      </c>
      <c r="BM5" s="95">
        <v>9</v>
      </c>
      <c r="BN5" s="95">
        <v>10</v>
      </c>
      <c r="BO5" s="95">
        <v>11</v>
      </c>
      <c r="BP5" s="95">
        <v>12</v>
      </c>
      <c r="BQ5" s="95">
        <v>14</v>
      </c>
      <c r="BR5" s="110">
        <v>1</v>
      </c>
      <c r="BS5" s="95">
        <v>2</v>
      </c>
      <c r="BT5" s="95">
        <v>3</v>
      </c>
      <c r="BU5" s="95">
        <v>4</v>
      </c>
      <c r="BV5" s="95">
        <v>5</v>
      </c>
      <c r="BW5" s="95">
        <v>6</v>
      </c>
      <c r="BX5" s="95">
        <v>7</v>
      </c>
      <c r="BY5" s="95">
        <v>8</v>
      </c>
      <c r="BZ5" s="95">
        <v>9</v>
      </c>
      <c r="CA5" s="95">
        <v>10</v>
      </c>
      <c r="CB5" s="95">
        <v>11</v>
      </c>
      <c r="CC5" s="95">
        <v>12</v>
      </c>
      <c r="CD5" s="95">
        <v>13</v>
      </c>
      <c r="CE5" s="95">
        <v>14</v>
      </c>
      <c r="CF5" s="110">
        <v>1</v>
      </c>
      <c r="CG5" s="95">
        <v>2</v>
      </c>
      <c r="CH5" s="95">
        <v>3</v>
      </c>
      <c r="CI5" s="95">
        <v>4</v>
      </c>
      <c r="CJ5" s="95">
        <v>5</v>
      </c>
      <c r="CK5" s="95">
        <v>6</v>
      </c>
      <c r="CL5" s="95">
        <v>7</v>
      </c>
      <c r="CM5" s="95">
        <v>8</v>
      </c>
      <c r="CN5" s="95">
        <v>9</v>
      </c>
      <c r="CO5" s="95">
        <v>10</v>
      </c>
      <c r="CP5" s="95">
        <v>11</v>
      </c>
      <c r="CQ5" s="95">
        <v>12</v>
      </c>
      <c r="CR5" s="95">
        <v>13</v>
      </c>
    </row>
    <row r="6" spans="1:96" s="88" customFormat="1">
      <c r="A6" s="92"/>
      <c r="B6" s="92">
        <f>B7+B12</f>
        <v>5</v>
      </c>
      <c r="C6" s="92" t="s">
        <v>64</v>
      </c>
      <c r="D6" s="111">
        <f t="shared" ref="D6:BB6" si="0">D7+D12</f>
        <v>84</v>
      </c>
      <c r="E6" s="93">
        <f t="shared" si="0"/>
        <v>66</v>
      </c>
      <c r="F6" s="93">
        <f t="shared" si="0"/>
        <v>4</v>
      </c>
      <c r="G6" s="93">
        <f t="shared" si="0"/>
        <v>7</v>
      </c>
      <c r="H6" s="93">
        <f t="shared" si="0"/>
        <v>1</v>
      </c>
      <c r="I6" s="93">
        <f t="shared" si="0"/>
        <v>6</v>
      </c>
      <c r="J6" s="93">
        <f t="shared" si="0"/>
        <v>0</v>
      </c>
      <c r="K6" s="93">
        <f t="shared" si="0"/>
        <v>0</v>
      </c>
      <c r="L6" s="93">
        <f t="shared" si="0"/>
        <v>0</v>
      </c>
      <c r="M6" s="93">
        <f t="shared" si="0"/>
        <v>0</v>
      </c>
      <c r="N6" s="93">
        <f t="shared" si="0"/>
        <v>0</v>
      </c>
      <c r="O6" s="93">
        <f t="shared" si="0"/>
        <v>0</v>
      </c>
      <c r="P6" s="93">
        <f t="shared" ref="P6" si="1">P7+P12</f>
        <v>0</v>
      </c>
      <c r="Q6" s="93">
        <f t="shared" si="0"/>
        <v>74</v>
      </c>
      <c r="R6" s="111">
        <f t="shared" si="0"/>
        <v>38</v>
      </c>
      <c r="S6" s="93">
        <f t="shared" si="0"/>
        <v>26</v>
      </c>
      <c r="T6" s="93">
        <f t="shared" si="0"/>
        <v>3</v>
      </c>
      <c r="U6" s="93">
        <f t="shared" si="0"/>
        <v>3</v>
      </c>
      <c r="V6" s="93">
        <f t="shared" si="0"/>
        <v>0</v>
      </c>
      <c r="W6" s="93">
        <f t="shared" si="0"/>
        <v>6</v>
      </c>
      <c r="X6" s="93">
        <f t="shared" si="0"/>
        <v>0</v>
      </c>
      <c r="Y6" s="93">
        <f t="shared" si="0"/>
        <v>0</v>
      </c>
      <c r="Z6" s="93">
        <f t="shared" si="0"/>
        <v>0</v>
      </c>
      <c r="AA6" s="93">
        <f t="shared" si="0"/>
        <v>0</v>
      </c>
      <c r="AB6" s="93">
        <f t="shared" si="0"/>
        <v>0</v>
      </c>
      <c r="AC6" s="93">
        <f>AC7+AC12</f>
        <v>0</v>
      </c>
      <c r="AD6" s="93">
        <f>AD7+AD12</f>
        <v>0</v>
      </c>
      <c r="AE6" s="111">
        <f t="shared" si="0"/>
        <v>38</v>
      </c>
      <c r="AF6" s="93">
        <f t="shared" si="0"/>
        <v>26</v>
      </c>
      <c r="AG6" s="93">
        <f t="shared" si="0"/>
        <v>3</v>
      </c>
      <c r="AH6" s="93">
        <f t="shared" si="0"/>
        <v>3</v>
      </c>
      <c r="AI6" s="93">
        <f t="shared" si="0"/>
        <v>0</v>
      </c>
      <c r="AJ6" s="93">
        <f t="shared" si="0"/>
        <v>6</v>
      </c>
      <c r="AK6" s="93">
        <f t="shared" si="0"/>
        <v>0</v>
      </c>
      <c r="AL6" s="93">
        <f t="shared" si="0"/>
        <v>0</v>
      </c>
      <c r="AM6" s="93">
        <f t="shared" si="0"/>
        <v>0</v>
      </c>
      <c r="AN6" s="93">
        <f t="shared" si="0"/>
        <v>0</v>
      </c>
      <c r="AO6" s="93">
        <f t="shared" si="0"/>
        <v>0</v>
      </c>
      <c r="AP6" s="93">
        <f>AP7+AP12</f>
        <v>0</v>
      </c>
      <c r="AQ6" s="93">
        <f>AQ7+AQ12</f>
        <v>0</v>
      </c>
      <c r="AR6" s="111">
        <f t="shared" si="0"/>
        <v>46</v>
      </c>
      <c r="AS6" s="93">
        <f t="shared" si="0"/>
        <v>40</v>
      </c>
      <c r="AT6" s="93">
        <f t="shared" si="0"/>
        <v>1</v>
      </c>
      <c r="AU6" s="93">
        <f t="shared" si="0"/>
        <v>4</v>
      </c>
      <c r="AV6" s="93">
        <f t="shared" si="0"/>
        <v>1</v>
      </c>
      <c r="AW6" s="93">
        <f t="shared" si="0"/>
        <v>0</v>
      </c>
      <c r="AX6" s="93">
        <f t="shared" si="0"/>
        <v>0</v>
      </c>
      <c r="AY6" s="93">
        <f t="shared" si="0"/>
        <v>0</v>
      </c>
      <c r="AZ6" s="93">
        <f t="shared" si="0"/>
        <v>0</v>
      </c>
      <c r="BA6" s="93">
        <f t="shared" si="0"/>
        <v>0</v>
      </c>
      <c r="BB6" s="93">
        <f t="shared" si="0"/>
        <v>0</v>
      </c>
      <c r="BC6" s="93">
        <f>BC7+BC12</f>
        <v>0</v>
      </c>
      <c r="BD6" s="93">
        <f>BD7+BD12</f>
        <v>0</v>
      </c>
      <c r="BE6" s="111">
        <f t="shared" ref="BE6:CR6" si="2">BE7+BE12</f>
        <v>46</v>
      </c>
      <c r="BF6" s="93">
        <f t="shared" si="2"/>
        <v>40</v>
      </c>
      <c r="BG6" s="93">
        <f t="shared" si="2"/>
        <v>1</v>
      </c>
      <c r="BH6" s="93">
        <f t="shared" si="2"/>
        <v>4</v>
      </c>
      <c r="BI6" s="93">
        <f t="shared" si="2"/>
        <v>1</v>
      </c>
      <c r="BJ6" s="93">
        <f t="shared" si="2"/>
        <v>0</v>
      </c>
      <c r="BK6" s="93">
        <f t="shared" si="2"/>
        <v>0</v>
      </c>
      <c r="BL6" s="93">
        <f t="shared" si="2"/>
        <v>0</v>
      </c>
      <c r="BM6" s="93">
        <f t="shared" si="2"/>
        <v>0</v>
      </c>
      <c r="BN6" s="93">
        <f t="shared" si="2"/>
        <v>0</v>
      </c>
      <c r="BO6" s="93">
        <f t="shared" si="2"/>
        <v>0</v>
      </c>
      <c r="BP6" s="93">
        <f t="shared" si="2"/>
        <v>0</v>
      </c>
      <c r="BQ6" s="93">
        <f t="shared" ref="BQ6" si="3">BQ7+BQ12</f>
        <v>0</v>
      </c>
      <c r="BR6" s="111">
        <f t="shared" si="2"/>
        <v>84</v>
      </c>
      <c r="BS6" s="93">
        <f t="shared" si="2"/>
        <v>66</v>
      </c>
      <c r="BT6" s="93">
        <f t="shared" si="2"/>
        <v>4</v>
      </c>
      <c r="BU6" s="93">
        <f t="shared" si="2"/>
        <v>7</v>
      </c>
      <c r="BV6" s="93">
        <f t="shared" si="2"/>
        <v>1</v>
      </c>
      <c r="BW6" s="93">
        <f t="shared" si="2"/>
        <v>6</v>
      </c>
      <c r="BX6" s="93">
        <f t="shared" si="2"/>
        <v>0</v>
      </c>
      <c r="BY6" s="93">
        <f t="shared" si="2"/>
        <v>0</v>
      </c>
      <c r="BZ6" s="93">
        <f t="shared" si="2"/>
        <v>0</v>
      </c>
      <c r="CA6" s="93">
        <f t="shared" si="2"/>
        <v>0</v>
      </c>
      <c r="CB6" s="93">
        <f t="shared" si="2"/>
        <v>0</v>
      </c>
      <c r="CC6" s="93">
        <f t="shared" si="2"/>
        <v>0</v>
      </c>
      <c r="CD6" s="93">
        <f t="shared" si="2"/>
        <v>0</v>
      </c>
      <c r="CE6" s="93">
        <f t="shared" si="2"/>
        <v>0</v>
      </c>
      <c r="CF6" s="111">
        <f t="shared" si="2"/>
        <v>0</v>
      </c>
      <c r="CG6" s="93">
        <f t="shared" si="2"/>
        <v>0</v>
      </c>
      <c r="CH6" s="93">
        <f t="shared" si="2"/>
        <v>0</v>
      </c>
      <c r="CI6" s="93">
        <f t="shared" si="2"/>
        <v>0</v>
      </c>
      <c r="CJ6" s="93">
        <f t="shared" si="2"/>
        <v>0</v>
      </c>
      <c r="CK6" s="93">
        <f t="shared" si="2"/>
        <v>0</v>
      </c>
      <c r="CL6" s="93">
        <f t="shared" si="2"/>
        <v>0</v>
      </c>
      <c r="CM6" s="93">
        <f t="shared" si="2"/>
        <v>0</v>
      </c>
      <c r="CN6" s="93">
        <f t="shared" si="2"/>
        <v>0</v>
      </c>
      <c r="CO6" s="93">
        <f t="shared" si="2"/>
        <v>0</v>
      </c>
      <c r="CP6" s="93">
        <f t="shared" si="2"/>
        <v>0</v>
      </c>
      <c r="CQ6" s="93">
        <f t="shared" si="2"/>
        <v>0</v>
      </c>
      <c r="CR6" s="93">
        <f t="shared" si="2"/>
        <v>0</v>
      </c>
    </row>
    <row r="7" spans="1:96" s="99" customFormat="1">
      <c r="A7" s="97"/>
      <c r="B7" s="15">
        <f>B8+B9+B11+B10</f>
        <v>0</v>
      </c>
      <c r="C7" s="97" t="s">
        <v>119</v>
      </c>
      <c r="D7" s="112">
        <f t="shared" ref="D7:BB7" si="4">D8+D9+D10+D11</f>
        <v>0</v>
      </c>
      <c r="E7" s="98">
        <f t="shared" si="4"/>
        <v>0</v>
      </c>
      <c r="F7" s="98">
        <f t="shared" si="4"/>
        <v>0</v>
      </c>
      <c r="G7" s="98">
        <f t="shared" si="4"/>
        <v>0</v>
      </c>
      <c r="H7" s="98">
        <f t="shared" si="4"/>
        <v>0</v>
      </c>
      <c r="I7" s="98">
        <f t="shared" si="4"/>
        <v>0</v>
      </c>
      <c r="J7" s="98">
        <f t="shared" si="4"/>
        <v>0</v>
      </c>
      <c r="K7" s="98">
        <f t="shared" si="4"/>
        <v>0</v>
      </c>
      <c r="L7" s="98">
        <f t="shared" si="4"/>
        <v>0</v>
      </c>
      <c r="M7" s="98">
        <f t="shared" si="4"/>
        <v>0</v>
      </c>
      <c r="N7" s="98">
        <f t="shared" si="4"/>
        <v>0</v>
      </c>
      <c r="O7" s="98">
        <f t="shared" si="4"/>
        <v>0</v>
      </c>
      <c r="P7" s="98">
        <f t="shared" ref="P7" si="5">P8+P9+P10+P11</f>
        <v>0</v>
      </c>
      <c r="Q7" s="98">
        <f t="shared" si="4"/>
        <v>0</v>
      </c>
      <c r="R7" s="112">
        <f t="shared" si="4"/>
        <v>0</v>
      </c>
      <c r="S7" s="98">
        <f t="shared" si="4"/>
        <v>0</v>
      </c>
      <c r="T7" s="98">
        <f t="shared" si="4"/>
        <v>0</v>
      </c>
      <c r="U7" s="98">
        <f t="shared" si="4"/>
        <v>0</v>
      </c>
      <c r="V7" s="98">
        <f t="shared" si="4"/>
        <v>0</v>
      </c>
      <c r="W7" s="98">
        <f t="shared" si="4"/>
        <v>0</v>
      </c>
      <c r="X7" s="98">
        <f t="shared" si="4"/>
        <v>0</v>
      </c>
      <c r="Y7" s="98">
        <f t="shared" si="4"/>
        <v>0</v>
      </c>
      <c r="Z7" s="98">
        <f t="shared" si="4"/>
        <v>0</v>
      </c>
      <c r="AA7" s="98">
        <f t="shared" si="4"/>
        <v>0</v>
      </c>
      <c r="AB7" s="98">
        <f t="shared" si="4"/>
        <v>0</v>
      </c>
      <c r="AC7" s="98">
        <f>AC8+AC9+AC10+AC11</f>
        <v>0</v>
      </c>
      <c r="AD7" s="98">
        <f>AD8+AD9+AD10+AD11</f>
        <v>0</v>
      </c>
      <c r="AE7" s="112">
        <f t="shared" si="4"/>
        <v>0</v>
      </c>
      <c r="AF7" s="98">
        <f t="shared" si="4"/>
        <v>0</v>
      </c>
      <c r="AG7" s="98">
        <f t="shared" si="4"/>
        <v>0</v>
      </c>
      <c r="AH7" s="98">
        <f t="shared" si="4"/>
        <v>0</v>
      </c>
      <c r="AI7" s="98">
        <f t="shared" si="4"/>
        <v>0</v>
      </c>
      <c r="AJ7" s="98">
        <f t="shared" si="4"/>
        <v>0</v>
      </c>
      <c r="AK7" s="98">
        <f t="shared" si="4"/>
        <v>0</v>
      </c>
      <c r="AL7" s="98">
        <f t="shared" si="4"/>
        <v>0</v>
      </c>
      <c r="AM7" s="98">
        <f t="shared" si="4"/>
        <v>0</v>
      </c>
      <c r="AN7" s="98">
        <f t="shared" si="4"/>
        <v>0</v>
      </c>
      <c r="AO7" s="98">
        <f t="shared" si="4"/>
        <v>0</v>
      </c>
      <c r="AP7" s="98">
        <f>AP8+AP9+AP10+AP11</f>
        <v>0</v>
      </c>
      <c r="AQ7" s="98">
        <f>AQ8+AQ9+AQ10+AQ11</f>
        <v>0</v>
      </c>
      <c r="AR7" s="112">
        <f t="shared" si="4"/>
        <v>0</v>
      </c>
      <c r="AS7" s="98">
        <f t="shared" si="4"/>
        <v>0</v>
      </c>
      <c r="AT7" s="98">
        <f t="shared" si="4"/>
        <v>0</v>
      </c>
      <c r="AU7" s="98">
        <f t="shared" si="4"/>
        <v>0</v>
      </c>
      <c r="AV7" s="98">
        <f t="shared" si="4"/>
        <v>0</v>
      </c>
      <c r="AW7" s="98">
        <f t="shared" si="4"/>
        <v>0</v>
      </c>
      <c r="AX7" s="98">
        <f t="shared" si="4"/>
        <v>0</v>
      </c>
      <c r="AY7" s="98">
        <f t="shared" si="4"/>
        <v>0</v>
      </c>
      <c r="AZ7" s="98">
        <f t="shared" si="4"/>
        <v>0</v>
      </c>
      <c r="BA7" s="98">
        <f t="shared" si="4"/>
        <v>0</v>
      </c>
      <c r="BB7" s="98">
        <f t="shared" si="4"/>
        <v>0</v>
      </c>
      <c r="BC7" s="98">
        <f>BC8+BC9+BC10+BC11</f>
        <v>0</v>
      </c>
      <c r="BD7" s="98">
        <f>BD8+BD9+BD10+BD11</f>
        <v>0</v>
      </c>
      <c r="BE7" s="112">
        <f t="shared" ref="BE7:CR7" si="6">BE8+BE9+BE10+BE11</f>
        <v>0</v>
      </c>
      <c r="BF7" s="98">
        <f t="shared" si="6"/>
        <v>0</v>
      </c>
      <c r="BG7" s="98">
        <f t="shared" si="6"/>
        <v>0</v>
      </c>
      <c r="BH7" s="98">
        <f t="shared" si="6"/>
        <v>0</v>
      </c>
      <c r="BI7" s="98">
        <f t="shared" si="6"/>
        <v>0</v>
      </c>
      <c r="BJ7" s="98">
        <f t="shared" si="6"/>
        <v>0</v>
      </c>
      <c r="BK7" s="98">
        <f t="shared" si="6"/>
        <v>0</v>
      </c>
      <c r="BL7" s="98">
        <f t="shared" si="6"/>
        <v>0</v>
      </c>
      <c r="BM7" s="98">
        <f t="shared" si="6"/>
        <v>0</v>
      </c>
      <c r="BN7" s="98">
        <f t="shared" si="6"/>
        <v>0</v>
      </c>
      <c r="BO7" s="98">
        <f t="shared" si="6"/>
        <v>0</v>
      </c>
      <c r="BP7" s="98">
        <f t="shared" si="6"/>
        <v>0</v>
      </c>
      <c r="BQ7" s="98">
        <f t="shared" ref="BQ7" si="7">BQ8+BQ9+BQ10+BQ11</f>
        <v>0</v>
      </c>
      <c r="BR7" s="112">
        <f t="shared" si="6"/>
        <v>0</v>
      </c>
      <c r="BS7" s="98">
        <f t="shared" si="6"/>
        <v>0</v>
      </c>
      <c r="BT7" s="98">
        <f t="shared" si="6"/>
        <v>0</v>
      </c>
      <c r="BU7" s="98">
        <f t="shared" si="6"/>
        <v>0</v>
      </c>
      <c r="BV7" s="98">
        <f t="shared" si="6"/>
        <v>0</v>
      </c>
      <c r="BW7" s="98">
        <f t="shared" si="6"/>
        <v>0</v>
      </c>
      <c r="BX7" s="98">
        <f t="shared" si="6"/>
        <v>0</v>
      </c>
      <c r="BY7" s="98">
        <f t="shared" si="6"/>
        <v>0</v>
      </c>
      <c r="BZ7" s="98">
        <f t="shared" si="6"/>
        <v>0</v>
      </c>
      <c r="CA7" s="98">
        <f t="shared" si="6"/>
        <v>0</v>
      </c>
      <c r="CB7" s="98">
        <f t="shared" si="6"/>
        <v>0</v>
      </c>
      <c r="CC7" s="98">
        <f t="shared" si="6"/>
        <v>0</v>
      </c>
      <c r="CD7" s="98">
        <f t="shared" si="6"/>
        <v>0</v>
      </c>
      <c r="CE7" s="98">
        <f t="shared" si="6"/>
        <v>0</v>
      </c>
      <c r="CF7" s="112">
        <f t="shared" si="6"/>
        <v>0</v>
      </c>
      <c r="CG7" s="98">
        <f t="shared" si="6"/>
        <v>0</v>
      </c>
      <c r="CH7" s="98">
        <f t="shared" si="6"/>
        <v>0</v>
      </c>
      <c r="CI7" s="98">
        <f t="shared" si="6"/>
        <v>0</v>
      </c>
      <c r="CJ7" s="98">
        <f t="shared" si="6"/>
        <v>0</v>
      </c>
      <c r="CK7" s="98">
        <f t="shared" si="6"/>
        <v>0</v>
      </c>
      <c r="CL7" s="98">
        <f t="shared" si="6"/>
        <v>0</v>
      </c>
      <c r="CM7" s="98">
        <f t="shared" si="6"/>
        <v>0</v>
      </c>
      <c r="CN7" s="98">
        <f t="shared" si="6"/>
        <v>0</v>
      </c>
      <c r="CO7" s="98">
        <f t="shared" si="6"/>
        <v>0</v>
      </c>
      <c r="CP7" s="98">
        <f t="shared" si="6"/>
        <v>0</v>
      </c>
      <c r="CQ7" s="98">
        <f t="shared" si="6"/>
        <v>0</v>
      </c>
      <c r="CR7" s="98">
        <f t="shared" si="6"/>
        <v>0</v>
      </c>
    </row>
    <row r="8" spans="1:96" s="83" customFormat="1">
      <c r="A8" s="89"/>
      <c r="B8" s="5">
        <f>COUNTIF($B$17:$B$96,"сшкс")</f>
        <v>0</v>
      </c>
      <c r="C8" s="100" t="s">
        <v>66</v>
      </c>
      <c r="D8" s="113">
        <f t="shared" ref="D8:BD8" si="8">SUMIF($B$17:$B$96,"сшкс",D$17:D$96)</f>
        <v>0</v>
      </c>
      <c r="E8" s="100">
        <f t="shared" si="8"/>
        <v>0</v>
      </c>
      <c r="F8" s="100">
        <f>SUMIF($B$17:$B$96,"сшкс",F$17:F$96)</f>
        <v>0</v>
      </c>
      <c r="G8" s="100">
        <f t="shared" si="8"/>
        <v>0</v>
      </c>
      <c r="H8" s="100">
        <f t="shared" si="8"/>
        <v>0</v>
      </c>
      <c r="I8" s="100">
        <f t="shared" si="8"/>
        <v>0</v>
      </c>
      <c r="J8" s="100">
        <f t="shared" si="8"/>
        <v>0</v>
      </c>
      <c r="K8" s="100">
        <f t="shared" si="8"/>
        <v>0</v>
      </c>
      <c r="L8" s="100">
        <f t="shared" si="8"/>
        <v>0</v>
      </c>
      <c r="M8" s="100">
        <f t="shared" si="8"/>
        <v>0</v>
      </c>
      <c r="N8" s="100">
        <f t="shared" si="8"/>
        <v>0</v>
      </c>
      <c r="O8" s="100">
        <f t="shared" si="8"/>
        <v>0</v>
      </c>
      <c r="P8" s="100">
        <f t="shared" si="8"/>
        <v>0</v>
      </c>
      <c r="Q8" s="100">
        <f t="shared" si="8"/>
        <v>0</v>
      </c>
      <c r="R8" s="113">
        <f t="shared" si="8"/>
        <v>0</v>
      </c>
      <c r="S8" s="100">
        <f t="shared" si="8"/>
        <v>0</v>
      </c>
      <c r="T8" s="100">
        <f t="shared" si="8"/>
        <v>0</v>
      </c>
      <c r="U8" s="100">
        <f t="shared" si="8"/>
        <v>0</v>
      </c>
      <c r="V8" s="100">
        <f t="shared" si="8"/>
        <v>0</v>
      </c>
      <c r="W8" s="100">
        <f t="shared" si="8"/>
        <v>0</v>
      </c>
      <c r="X8" s="100">
        <f t="shared" si="8"/>
        <v>0</v>
      </c>
      <c r="Y8" s="100">
        <f t="shared" si="8"/>
        <v>0</v>
      </c>
      <c r="Z8" s="100">
        <f t="shared" si="8"/>
        <v>0</v>
      </c>
      <c r="AA8" s="100">
        <f t="shared" si="8"/>
        <v>0</v>
      </c>
      <c r="AB8" s="100">
        <f t="shared" si="8"/>
        <v>0</v>
      </c>
      <c r="AC8" s="100">
        <f t="shared" si="8"/>
        <v>0</v>
      </c>
      <c r="AD8" s="100">
        <f t="shared" si="8"/>
        <v>0</v>
      </c>
      <c r="AE8" s="113">
        <f t="shared" si="8"/>
        <v>0</v>
      </c>
      <c r="AF8" s="100">
        <f t="shared" si="8"/>
        <v>0</v>
      </c>
      <c r="AG8" s="100">
        <f t="shared" si="8"/>
        <v>0</v>
      </c>
      <c r="AH8" s="100">
        <f t="shared" si="8"/>
        <v>0</v>
      </c>
      <c r="AI8" s="100">
        <f t="shared" si="8"/>
        <v>0</v>
      </c>
      <c r="AJ8" s="100">
        <f t="shared" si="8"/>
        <v>0</v>
      </c>
      <c r="AK8" s="100">
        <f t="shared" si="8"/>
        <v>0</v>
      </c>
      <c r="AL8" s="100">
        <f t="shared" si="8"/>
        <v>0</v>
      </c>
      <c r="AM8" s="100">
        <f t="shared" si="8"/>
        <v>0</v>
      </c>
      <c r="AN8" s="100">
        <f t="shared" si="8"/>
        <v>0</v>
      </c>
      <c r="AO8" s="100">
        <f t="shared" si="8"/>
        <v>0</v>
      </c>
      <c r="AP8" s="100">
        <f t="shared" si="8"/>
        <v>0</v>
      </c>
      <c r="AQ8" s="100">
        <f t="shared" si="8"/>
        <v>0</v>
      </c>
      <c r="AR8" s="113">
        <f t="shared" si="8"/>
        <v>0</v>
      </c>
      <c r="AS8" s="100">
        <f t="shared" si="8"/>
        <v>0</v>
      </c>
      <c r="AT8" s="100">
        <f t="shared" si="8"/>
        <v>0</v>
      </c>
      <c r="AU8" s="100">
        <f t="shared" si="8"/>
        <v>0</v>
      </c>
      <c r="AV8" s="100">
        <f t="shared" si="8"/>
        <v>0</v>
      </c>
      <c r="AW8" s="100">
        <f t="shared" si="8"/>
        <v>0</v>
      </c>
      <c r="AX8" s="100">
        <f t="shared" si="8"/>
        <v>0</v>
      </c>
      <c r="AY8" s="100">
        <f t="shared" si="8"/>
        <v>0</v>
      </c>
      <c r="AZ8" s="100">
        <f t="shared" si="8"/>
        <v>0</v>
      </c>
      <c r="BA8" s="100">
        <f t="shared" si="8"/>
        <v>0</v>
      </c>
      <c r="BB8" s="100">
        <f t="shared" si="8"/>
        <v>0</v>
      </c>
      <c r="BC8" s="100">
        <f t="shared" si="8"/>
        <v>0</v>
      </c>
      <c r="BD8" s="100">
        <f t="shared" si="8"/>
        <v>0</v>
      </c>
      <c r="BE8" s="113">
        <f t="shared" ref="BE8:CR8" si="9">SUMIF($B$17:$B$96,"сшкс",BE$17:BE$96)</f>
        <v>0</v>
      </c>
      <c r="BF8" s="100">
        <f t="shared" si="9"/>
        <v>0</v>
      </c>
      <c r="BG8" s="100">
        <f t="shared" si="9"/>
        <v>0</v>
      </c>
      <c r="BH8" s="100">
        <f t="shared" si="9"/>
        <v>0</v>
      </c>
      <c r="BI8" s="100">
        <f t="shared" si="9"/>
        <v>0</v>
      </c>
      <c r="BJ8" s="100">
        <f t="shared" si="9"/>
        <v>0</v>
      </c>
      <c r="BK8" s="100">
        <f t="shared" si="9"/>
        <v>0</v>
      </c>
      <c r="BL8" s="100">
        <f t="shared" si="9"/>
        <v>0</v>
      </c>
      <c r="BM8" s="100">
        <f t="shared" si="9"/>
        <v>0</v>
      </c>
      <c r="BN8" s="100">
        <f t="shared" si="9"/>
        <v>0</v>
      </c>
      <c r="BO8" s="100">
        <f t="shared" si="9"/>
        <v>0</v>
      </c>
      <c r="BP8" s="100">
        <f t="shared" si="9"/>
        <v>0</v>
      </c>
      <c r="BQ8" s="100">
        <f t="shared" si="9"/>
        <v>0</v>
      </c>
      <c r="BR8" s="113">
        <f t="shared" si="9"/>
        <v>0</v>
      </c>
      <c r="BS8" s="100">
        <f t="shared" si="9"/>
        <v>0</v>
      </c>
      <c r="BT8" s="100">
        <f t="shared" si="9"/>
        <v>0</v>
      </c>
      <c r="BU8" s="100">
        <f t="shared" si="9"/>
        <v>0</v>
      </c>
      <c r="BV8" s="100">
        <f t="shared" si="9"/>
        <v>0</v>
      </c>
      <c r="BW8" s="100">
        <f t="shared" si="9"/>
        <v>0</v>
      </c>
      <c r="BX8" s="100">
        <f t="shared" si="9"/>
        <v>0</v>
      </c>
      <c r="BY8" s="100">
        <f t="shared" si="9"/>
        <v>0</v>
      </c>
      <c r="BZ8" s="100">
        <f t="shared" si="9"/>
        <v>0</v>
      </c>
      <c r="CA8" s="100">
        <f t="shared" si="9"/>
        <v>0</v>
      </c>
      <c r="CB8" s="100">
        <f t="shared" si="9"/>
        <v>0</v>
      </c>
      <c r="CC8" s="100">
        <f t="shared" si="9"/>
        <v>0</v>
      </c>
      <c r="CD8" s="100">
        <f t="shared" si="9"/>
        <v>0</v>
      </c>
      <c r="CE8" s="100">
        <f t="shared" si="9"/>
        <v>0</v>
      </c>
      <c r="CF8" s="113">
        <f t="shared" si="9"/>
        <v>0</v>
      </c>
      <c r="CG8" s="100">
        <f t="shared" si="9"/>
        <v>0</v>
      </c>
      <c r="CH8" s="100">
        <f t="shared" si="9"/>
        <v>0</v>
      </c>
      <c r="CI8" s="100">
        <f t="shared" si="9"/>
        <v>0</v>
      </c>
      <c r="CJ8" s="100">
        <f t="shared" si="9"/>
        <v>0</v>
      </c>
      <c r="CK8" s="100">
        <f t="shared" si="9"/>
        <v>0</v>
      </c>
      <c r="CL8" s="100">
        <f t="shared" si="9"/>
        <v>0</v>
      </c>
      <c r="CM8" s="100">
        <f t="shared" si="9"/>
        <v>0</v>
      </c>
      <c r="CN8" s="100">
        <f t="shared" si="9"/>
        <v>0</v>
      </c>
      <c r="CO8" s="100">
        <f t="shared" si="9"/>
        <v>0</v>
      </c>
      <c r="CP8" s="100">
        <f t="shared" si="9"/>
        <v>0</v>
      </c>
      <c r="CQ8" s="100">
        <f t="shared" si="9"/>
        <v>0</v>
      </c>
      <c r="CR8" s="100">
        <f t="shared" si="9"/>
        <v>0</v>
      </c>
    </row>
    <row r="9" spans="1:96" s="83" customFormat="1">
      <c r="A9" s="89"/>
      <c r="B9" s="5">
        <f>COUNTIF($B$17:$B$96,"сс5")</f>
        <v>0</v>
      </c>
      <c r="C9" s="100" t="s">
        <v>67</v>
      </c>
      <c r="D9" s="113">
        <f t="shared" ref="D9:BD9" si="10">SUMIF($B$17:$B$96,"сс5",D$17:D$96)</f>
        <v>0</v>
      </c>
      <c r="E9" s="100">
        <f t="shared" si="10"/>
        <v>0</v>
      </c>
      <c r="F9" s="100">
        <f t="shared" si="10"/>
        <v>0</v>
      </c>
      <c r="G9" s="100">
        <f t="shared" si="10"/>
        <v>0</v>
      </c>
      <c r="H9" s="100">
        <f t="shared" si="10"/>
        <v>0</v>
      </c>
      <c r="I9" s="100">
        <f t="shared" si="10"/>
        <v>0</v>
      </c>
      <c r="J9" s="100">
        <f t="shared" si="10"/>
        <v>0</v>
      </c>
      <c r="K9" s="100">
        <f t="shared" si="10"/>
        <v>0</v>
      </c>
      <c r="L9" s="100">
        <f t="shared" si="10"/>
        <v>0</v>
      </c>
      <c r="M9" s="100">
        <f t="shared" si="10"/>
        <v>0</v>
      </c>
      <c r="N9" s="100">
        <f t="shared" si="10"/>
        <v>0</v>
      </c>
      <c r="O9" s="100">
        <f t="shared" si="10"/>
        <v>0</v>
      </c>
      <c r="P9" s="100">
        <f t="shared" si="10"/>
        <v>0</v>
      </c>
      <c r="Q9" s="100">
        <f t="shared" si="10"/>
        <v>0</v>
      </c>
      <c r="R9" s="113">
        <f t="shared" si="10"/>
        <v>0</v>
      </c>
      <c r="S9" s="100">
        <f t="shared" si="10"/>
        <v>0</v>
      </c>
      <c r="T9" s="100">
        <f t="shared" si="10"/>
        <v>0</v>
      </c>
      <c r="U9" s="100">
        <f t="shared" si="10"/>
        <v>0</v>
      </c>
      <c r="V9" s="100">
        <f t="shared" si="10"/>
        <v>0</v>
      </c>
      <c r="W9" s="100">
        <f t="shared" si="10"/>
        <v>0</v>
      </c>
      <c r="X9" s="100">
        <f t="shared" si="10"/>
        <v>0</v>
      </c>
      <c r="Y9" s="100">
        <f t="shared" si="10"/>
        <v>0</v>
      </c>
      <c r="Z9" s="100">
        <f t="shared" si="10"/>
        <v>0</v>
      </c>
      <c r="AA9" s="100">
        <f t="shared" si="10"/>
        <v>0</v>
      </c>
      <c r="AB9" s="100">
        <f t="shared" si="10"/>
        <v>0</v>
      </c>
      <c r="AC9" s="100">
        <f t="shared" si="10"/>
        <v>0</v>
      </c>
      <c r="AD9" s="100">
        <f t="shared" si="10"/>
        <v>0</v>
      </c>
      <c r="AE9" s="113">
        <f t="shared" si="10"/>
        <v>0</v>
      </c>
      <c r="AF9" s="100">
        <f t="shared" si="10"/>
        <v>0</v>
      </c>
      <c r="AG9" s="100">
        <f t="shared" si="10"/>
        <v>0</v>
      </c>
      <c r="AH9" s="100">
        <f t="shared" si="10"/>
        <v>0</v>
      </c>
      <c r="AI9" s="100">
        <f t="shared" si="10"/>
        <v>0</v>
      </c>
      <c r="AJ9" s="100">
        <f t="shared" si="10"/>
        <v>0</v>
      </c>
      <c r="AK9" s="100">
        <f t="shared" si="10"/>
        <v>0</v>
      </c>
      <c r="AL9" s="100">
        <f t="shared" si="10"/>
        <v>0</v>
      </c>
      <c r="AM9" s="100">
        <f t="shared" si="10"/>
        <v>0</v>
      </c>
      <c r="AN9" s="100">
        <f t="shared" si="10"/>
        <v>0</v>
      </c>
      <c r="AO9" s="100">
        <f t="shared" si="10"/>
        <v>0</v>
      </c>
      <c r="AP9" s="100">
        <f t="shared" si="10"/>
        <v>0</v>
      </c>
      <c r="AQ9" s="100">
        <f t="shared" si="10"/>
        <v>0</v>
      </c>
      <c r="AR9" s="113">
        <f t="shared" si="10"/>
        <v>0</v>
      </c>
      <c r="AS9" s="100">
        <f t="shared" si="10"/>
        <v>0</v>
      </c>
      <c r="AT9" s="100">
        <f t="shared" si="10"/>
        <v>0</v>
      </c>
      <c r="AU9" s="100">
        <f t="shared" si="10"/>
        <v>0</v>
      </c>
      <c r="AV9" s="100">
        <f t="shared" si="10"/>
        <v>0</v>
      </c>
      <c r="AW9" s="100">
        <f t="shared" si="10"/>
        <v>0</v>
      </c>
      <c r="AX9" s="100">
        <f t="shared" si="10"/>
        <v>0</v>
      </c>
      <c r="AY9" s="100">
        <f t="shared" si="10"/>
        <v>0</v>
      </c>
      <c r="AZ9" s="100">
        <f t="shared" si="10"/>
        <v>0</v>
      </c>
      <c r="BA9" s="100">
        <f t="shared" si="10"/>
        <v>0</v>
      </c>
      <c r="BB9" s="100">
        <f t="shared" si="10"/>
        <v>0</v>
      </c>
      <c r="BC9" s="100">
        <f t="shared" si="10"/>
        <v>0</v>
      </c>
      <c r="BD9" s="100">
        <f t="shared" si="10"/>
        <v>0</v>
      </c>
      <c r="BE9" s="113">
        <f t="shared" ref="BE9:CR9" si="11">SUMIF($B$17:$B$96,"сс5",BE$17:BE$96)</f>
        <v>0</v>
      </c>
      <c r="BF9" s="100">
        <f t="shared" si="11"/>
        <v>0</v>
      </c>
      <c r="BG9" s="100">
        <f t="shared" si="11"/>
        <v>0</v>
      </c>
      <c r="BH9" s="100">
        <f t="shared" si="11"/>
        <v>0</v>
      </c>
      <c r="BI9" s="100">
        <f t="shared" si="11"/>
        <v>0</v>
      </c>
      <c r="BJ9" s="100">
        <f t="shared" si="11"/>
        <v>0</v>
      </c>
      <c r="BK9" s="100">
        <f t="shared" si="11"/>
        <v>0</v>
      </c>
      <c r="BL9" s="100">
        <f t="shared" si="11"/>
        <v>0</v>
      </c>
      <c r="BM9" s="100">
        <f t="shared" si="11"/>
        <v>0</v>
      </c>
      <c r="BN9" s="100">
        <f t="shared" si="11"/>
        <v>0</v>
      </c>
      <c r="BO9" s="100">
        <f t="shared" si="11"/>
        <v>0</v>
      </c>
      <c r="BP9" s="100">
        <f t="shared" si="11"/>
        <v>0</v>
      </c>
      <c r="BQ9" s="100">
        <f t="shared" si="11"/>
        <v>0</v>
      </c>
      <c r="BR9" s="113">
        <f t="shared" si="11"/>
        <v>0</v>
      </c>
      <c r="BS9" s="100">
        <f t="shared" si="11"/>
        <v>0</v>
      </c>
      <c r="BT9" s="100">
        <f t="shared" si="11"/>
        <v>0</v>
      </c>
      <c r="BU9" s="100">
        <f t="shared" si="11"/>
        <v>0</v>
      </c>
      <c r="BV9" s="100">
        <f t="shared" si="11"/>
        <v>0</v>
      </c>
      <c r="BW9" s="100">
        <f t="shared" si="11"/>
        <v>0</v>
      </c>
      <c r="BX9" s="100">
        <f t="shared" si="11"/>
        <v>0</v>
      </c>
      <c r="BY9" s="100">
        <f t="shared" si="11"/>
        <v>0</v>
      </c>
      <c r="BZ9" s="100">
        <f t="shared" si="11"/>
        <v>0</v>
      </c>
      <c r="CA9" s="100">
        <f t="shared" si="11"/>
        <v>0</v>
      </c>
      <c r="CB9" s="100">
        <f t="shared" si="11"/>
        <v>0</v>
      </c>
      <c r="CC9" s="100">
        <f t="shared" si="11"/>
        <v>0</v>
      </c>
      <c r="CD9" s="100">
        <f t="shared" si="11"/>
        <v>0</v>
      </c>
      <c r="CE9" s="100">
        <f t="shared" si="11"/>
        <v>0</v>
      </c>
      <c r="CF9" s="113">
        <f t="shared" si="11"/>
        <v>0</v>
      </c>
      <c r="CG9" s="100">
        <f t="shared" si="11"/>
        <v>0</v>
      </c>
      <c r="CH9" s="100">
        <f t="shared" si="11"/>
        <v>0</v>
      </c>
      <c r="CI9" s="100">
        <f t="shared" si="11"/>
        <v>0</v>
      </c>
      <c r="CJ9" s="100">
        <f t="shared" si="11"/>
        <v>0</v>
      </c>
      <c r="CK9" s="100">
        <f t="shared" si="11"/>
        <v>0</v>
      </c>
      <c r="CL9" s="100">
        <f t="shared" si="11"/>
        <v>0</v>
      </c>
      <c r="CM9" s="100">
        <f t="shared" si="11"/>
        <v>0</v>
      </c>
      <c r="CN9" s="100">
        <f t="shared" si="11"/>
        <v>0</v>
      </c>
      <c r="CO9" s="100">
        <f t="shared" si="11"/>
        <v>0</v>
      </c>
      <c r="CP9" s="100">
        <f t="shared" si="11"/>
        <v>0</v>
      </c>
      <c r="CQ9" s="100">
        <f t="shared" si="11"/>
        <v>0</v>
      </c>
      <c r="CR9" s="100">
        <f t="shared" si="11"/>
        <v>0</v>
      </c>
    </row>
    <row r="10" spans="1:96" s="83" customFormat="1">
      <c r="A10" s="89"/>
      <c r="B10" s="5">
        <f>COUNTIF($B$17:$B$96,"сс6")</f>
        <v>0</v>
      </c>
      <c r="C10" s="100" t="s">
        <v>68</v>
      </c>
      <c r="D10" s="113">
        <f t="shared" ref="D10:BD10" si="12">SUMIF($B$17:$B$96,"сс6",D$17:D$96)</f>
        <v>0</v>
      </c>
      <c r="E10" s="100">
        <f t="shared" si="12"/>
        <v>0</v>
      </c>
      <c r="F10" s="100">
        <f t="shared" si="12"/>
        <v>0</v>
      </c>
      <c r="G10" s="100">
        <f t="shared" si="12"/>
        <v>0</v>
      </c>
      <c r="H10" s="100">
        <f t="shared" si="12"/>
        <v>0</v>
      </c>
      <c r="I10" s="100">
        <f t="shared" si="12"/>
        <v>0</v>
      </c>
      <c r="J10" s="100">
        <f t="shared" si="12"/>
        <v>0</v>
      </c>
      <c r="K10" s="100">
        <f t="shared" si="12"/>
        <v>0</v>
      </c>
      <c r="L10" s="100">
        <f t="shared" si="12"/>
        <v>0</v>
      </c>
      <c r="M10" s="100">
        <f t="shared" si="12"/>
        <v>0</v>
      </c>
      <c r="N10" s="100">
        <f t="shared" si="12"/>
        <v>0</v>
      </c>
      <c r="O10" s="100">
        <f t="shared" si="12"/>
        <v>0</v>
      </c>
      <c r="P10" s="100">
        <f t="shared" si="12"/>
        <v>0</v>
      </c>
      <c r="Q10" s="100">
        <f t="shared" si="12"/>
        <v>0</v>
      </c>
      <c r="R10" s="113">
        <f t="shared" si="12"/>
        <v>0</v>
      </c>
      <c r="S10" s="100">
        <f t="shared" si="12"/>
        <v>0</v>
      </c>
      <c r="T10" s="100">
        <f t="shared" si="12"/>
        <v>0</v>
      </c>
      <c r="U10" s="100">
        <f t="shared" si="12"/>
        <v>0</v>
      </c>
      <c r="V10" s="100">
        <f t="shared" si="12"/>
        <v>0</v>
      </c>
      <c r="W10" s="100">
        <f t="shared" si="12"/>
        <v>0</v>
      </c>
      <c r="X10" s="100">
        <f t="shared" si="12"/>
        <v>0</v>
      </c>
      <c r="Y10" s="100">
        <f t="shared" si="12"/>
        <v>0</v>
      </c>
      <c r="Z10" s="100">
        <f t="shared" si="12"/>
        <v>0</v>
      </c>
      <c r="AA10" s="100">
        <f t="shared" si="12"/>
        <v>0</v>
      </c>
      <c r="AB10" s="100">
        <f t="shared" si="12"/>
        <v>0</v>
      </c>
      <c r="AC10" s="100">
        <f t="shared" si="12"/>
        <v>0</v>
      </c>
      <c r="AD10" s="100">
        <f t="shared" si="12"/>
        <v>0</v>
      </c>
      <c r="AE10" s="113">
        <f t="shared" si="12"/>
        <v>0</v>
      </c>
      <c r="AF10" s="100">
        <f t="shared" si="12"/>
        <v>0</v>
      </c>
      <c r="AG10" s="100">
        <f t="shared" si="12"/>
        <v>0</v>
      </c>
      <c r="AH10" s="100">
        <f t="shared" si="12"/>
        <v>0</v>
      </c>
      <c r="AI10" s="100">
        <f t="shared" si="12"/>
        <v>0</v>
      </c>
      <c r="AJ10" s="100">
        <f t="shared" si="12"/>
        <v>0</v>
      </c>
      <c r="AK10" s="100">
        <f t="shared" si="12"/>
        <v>0</v>
      </c>
      <c r="AL10" s="100">
        <f t="shared" si="12"/>
        <v>0</v>
      </c>
      <c r="AM10" s="100">
        <f t="shared" si="12"/>
        <v>0</v>
      </c>
      <c r="AN10" s="100">
        <f t="shared" si="12"/>
        <v>0</v>
      </c>
      <c r="AO10" s="100">
        <f t="shared" si="12"/>
        <v>0</v>
      </c>
      <c r="AP10" s="100">
        <f t="shared" si="12"/>
        <v>0</v>
      </c>
      <c r="AQ10" s="100">
        <f t="shared" si="12"/>
        <v>0</v>
      </c>
      <c r="AR10" s="113">
        <f t="shared" si="12"/>
        <v>0</v>
      </c>
      <c r="AS10" s="100">
        <f t="shared" si="12"/>
        <v>0</v>
      </c>
      <c r="AT10" s="100">
        <f t="shared" si="12"/>
        <v>0</v>
      </c>
      <c r="AU10" s="100">
        <f t="shared" si="12"/>
        <v>0</v>
      </c>
      <c r="AV10" s="100">
        <f t="shared" si="12"/>
        <v>0</v>
      </c>
      <c r="AW10" s="100">
        <f t="shared" si="12"/>
        <v>0</v>
      </c>
      <c r="AX10" s="100">
        <f t="shared" si="12"/>
        <v>0</v>
      </c>
      <c r="AY10" s="100">
        <f t="shared" si="12"/>
        <v>0</v>
      </c>
      <c r="AZ10" s="100">
        <f t="shared" si="12"/>
        <v>0</v>
      </c>
      <c r="BA10" s="100">
        <f t="shared" si="12"/>
        <v>0</v>
      </c>
      <c r="BB10" s="100">
        <f t="shared" si="12"/>
        <v>0</v>
      </c>
      <c r="BC10" s="100">
        <f t="shared" si="12"/>
        <v>0</v>
      </c>
      <c r="BD10" s="100">
        <f t="shared" si="12"/>
        <v>0</v>
      </c>
      <c r="BE10" s="113">
        <f t="shared" ref="BE10:CR10" si="13">SUMIF($B$17:$B$96,"сс6",BE$17:BE$96)</f>
        <v>0</v>
      </c>
      <c r="BF10" s="100">
        <f t="shared" si="13"/>
        <v>0</v>
      </c>
      <c r="BG10" s="100">
        <f t="shared" si="13"/>
        <v>0</v>
      </c>
      <c r="BH10" s="100">
        <f t="shared" si="13"/>
        <v>0</v>
      </c>
      <c r="BI10" s="100">
        <f t="shared" si="13"/>
        <v>0</v>
      </c>
      <c r="BJ10" s="100">
        <f t="shared" si="13"/>
        <v>0</v>
      </c>
      <c r="BK10" s="100">
        <f t="shared" si="13"/>
        <v>0</v>
      </c>
      <c r="BL10" s="100">
        <f t="shared" si="13"/>
        <v>0</v>
      </c>
      <c r="BM10" s="100">
        <f t="shared" si="13"/>
        <v>0</v>
      </c>
      <c r="BN10" s="100">
        <f t="shared" si="13"/>
        <v>0</v>
      </c>
      <c r="BO10" s="100">
        <f t="shared" si="13"/>
        <v>0</v>
      </c>
      <c r="BP10" s="100">
        <f t="shared" si="13"/>
        <v>0</v>
      </c>
      <c r="BQ10" s="100">
        <f t="shared" si="13"/>
        <v>0</v>
      </c>
      <c r="BR10" s="113">
        <f t="shared" si="13"/>
        <v>0</v>
      </c>
      <c r="BS10" s="100">
        <f t="shared" si="13"/>
        <v>0</v>
      </c>
      <c r="BT10" s="100">
        <f t="shared" si="13"/>
        <v>0</v>
      </c>
      <c r="BU10" s="100">
        <f t="shared" si="13"/>
        <v>0</v>
      </c>
      <c r="BV10" s="100">
        <f t="shared" si="13"/>
        <v>0</v>
      </c>
      <c r="BW10" s="100">
        <f t="shared" si="13"/>
        <v>0</v>
      </c>
      <c r="BX10" s="100">
        <f t="shared" si="13"/>
        <v>0</v>
      </c>
      <c r="BY10" s="100">
        <f t="shared" si="13"/>
        <v>0</v>
      </c>
      <c r="BZ10" s="100">
        <f t="shared" si="13"/>
        <v>0</v>
      </c>
      <c r="CA10" s="100">
        <f t="shared" si="13"/>
        <v>0</v>
      </c>
      <c r="CB10" s="100">
        <f t="shared" si="13"/>
        <v>0</v>
      </c>
      <c r="CC10" s="100">
        <f t="shared" si="13"/>
        <v>0</v>
      </c>
      <c r="CD10" s="100">
        <f t="shared" si="13"/>
        <v>0</v>
      </c>
      <c r="CE10" s="100">
        <f t="shared" si="13"/>
        <v>0</v>
      </c>
      <c r="CF10" s="113">
        <f t="shared" si="13"/>
        <v>0</v>
      </c>
      <c r="CG10" s="100">
        <f t="shared" si="13"/>
        <v>0</v>
      </c>
      <c r="CH10" s="100">
        <f t="shared" si="13"/>
        <v>0</v>
      </c>
      <c r="CI10" s="100">
        <f t="shared" si="13"/>
        <v>0</v>
      </c>
      <c r="CJ10" s="100">
        <f t="shared" si="13"/>
        <v>0</v>
      </c>
      <c r="CK10" s="100">
        <f t="shared" si="13"/>
        <v>0</v>
      </c>
      <c r="CL10" s="100">
        <f t="shared" si="13"/>
        <v>0</v>
      </c>
      <c r="CM10" s="100">
        <f t="shared" si="13"/>
        <v>0</v>
      </c>
      <c r="CN10" s="100">
        <f t="shared" si="13"/>
        <v>0</v>
      </c>
      <c r="CO10" s="100">
        <f t="shared" si="13"/>
        <v>0</v>
      </c>
      <c r="CP10" s="100">
        <f t="shared" si="13"/>
        <v>0</v>
      </c>
      <c r="CQ10" s="100">
        <f t="shared" si="13"/>
        <v>0</v>
      </c>
      <c r="CR10" s="100">
        <f t="shared" si="13"/>
        <v>0</v>
      </c>
    </row>
    <row r="11" spans="1:96" s="83" customFormat="1">
      <c r="A11" s="89"/>
      <c r="B11" s="5">
        <f>COUNTIF($B$17:$B$96,"сгр")</f>
        <v>0</v>
      </c>
      <c r="C11" s="100" t="s">
        <v>69</v>
      </c>
      <c r="D11" s="113">
        <f t="shared" ref="D11:BD11" si="14">SUMIF($B$17:$B$96,"сгр",D$17:D$96)</f>
        <v>0</v>
      </c>
      <c r="E11" s="100">
        <f t="shared" si="14"/>
        <v>0</v>
      </c>
      <c r="F11" s="100">
        <f t="shared" si="14"/>
        <v>0</v>
      </c>
      <c r="G11" s="100">
        <f t="shared" si="14"/>
        <v>0</v>
      </c>
      <c r="H11" s="100">
        <f t="shared" si="14"/>
        <v>0</v>
      </c>
      <c r="I11" s="100">
        <f t="shared" si="14"/>
        <v>0</v>
      </c>
      <c r="J11" s="100">
        <f t="shared" si="14"/>
        <v>0</v>
      </c>
      <c r="K11" s="100">
        <f t="shared" si="14"/>
        <v>0</v>
      </c>
      <c r="L11" s="100">
        <f t="shared" si="14"/>
        <v>0</v>
      </c>
      <c r="M11" s="100">
        <f t="shared" si="14"/>
        <v>0</v>
      </c>
      <c r="N11" s="100">
        <f t="shared" si="14"/>
        <v>0</v>
      </c>
      <c r="O11" s="100">
        <f t="shared" si="14"/>
        <v>0</v>
      </c>
      <c r="P11" s="100">
        <f t="shared" si="14"/>
        <v>0</v>
      </c>
      <c r="Q11" s="100">
        <f t="shared" si="14"/>
        <v>0</v>
      </c>
      <c r="R11" s="113">
        <f t="shared" si="14"/>
        <v>0</v>
      </c>
      <c r="S11" s="100">
        <f t="shared" si="14"/>
        <v>0</v>
      </c>
      <c r="T11" s="100">
        <f t="shared" si="14"/>
        <v>0</v>
      </c>
      <c r="U11" s="100">
        <f t="shared" si="14"/>
        <v>0</v>
      </c>
      <c r="V11" s="100">
        <f t="shared" si="14"/>
        <v>0</v>
      </c>
      <c r="W11" s="100">
        <f t="shared" si="14"/>
        <v>0</v>
      </c>
      <c r="X11" s="100">
        <f t="shared" si="14"/>
        <v>0</v>
      </c>
      <c r="Y11" s="100">
        <f t="shared" si="14"/>
        <v>0</v>
      </c>
      <c r="Z11" s="100">
        <f t="shared" si="14"/>
        <v>0</v>
      </c>
      <c r="AA11" s="100">
        <f t="shared" si="14"/>
        <v>0</v>
      </c>
      <c r="AB11" s="100">
        <f t="shared" si="14"/>
        <v>0</v>
      </c>
      <c r="AC11" s="100">
        <f t="shared" si="14"/>
        <v>0</v>
      </c>
      <c r="AD11" s="100">
        <f t="shared" si="14"/>
        <v>0</v>
      </c>
      <c r="AE11" s="113">
        <f t="shared" si="14"/>
        <v>0</v>
      </c>
      <c r="AF11" s="100">
        <f t="shared" si="14"/>
        <v>0</v>
      </c>
      <c r="AG11" s="100">
        <f t="shared" si="14"/>
        <v>0</v>
      </c>
      <c r="AH11" s="100">
        <f t="shared" si="14"/>
        <v>0</v>
      </c>
      <c r="AI11" s="100">
        <f t="shared" si="14"/>
        <v>0</v>
      </c>
      <c r="AJ11" s="100">
        <f t="shared" si="14"/>
        <v>0</v>
      </c>
      <c r="AK11" s="100">
        <f t="shared" si="14"/>
        <v>0</v>
      </c>
      <c r="AL11" s="100">
        <f t="shared" si="14"/>
        <v>0</v>
      </c>
      <c r="AM11" s="100">
        <f t="shared" si="14"/>
        <v>0</v>
      </c>
      <c r="AN11" s="100">
        <f t="shared" si="14"/>
        <v>0</v>
      </c>
      <c r="AO11" s="100">
        <f t="shared" si="14"/>
        <v>0</v>
      </c>
      <c r="AP11" s="100">
        <f t="shared" si="14"/>
        <v>0</v>
      </c>
      <c r="AQ11" s="100">
        <f t="shared" si="14"/>
        <v>0</v>
      </c>
      <c r="AR11" s="113">
        <f t="shared" si="14"/>
        <v>0</v>
      </c>
      <c r="AS11" s="100">
        <f t="shared" si="14"/>
        <v>0</v>
      </c>
      <c r="AT11" s="100">
        <f t="shared" si="14"/>
        <v>0</v>
      </c>
      <c r="AU11" s="100">
        <f t="shared" si="14"/>
        <v>0</v>
      </c>
      <c r="AV11" s="100">
        <f t="shared" si="14"/>
        <v>0</v>
      </c>
      <c r="AW11" s="100">
        <f t="shared" si="14"/>
        <v>0</v>
      </c>
      <c r="AX11" s="100">
        <f t="shared" si="14"/>
        <v>0</v>
      </c>
      <c r="AY11" s="100">
        <f t="shared" si="14"/>
        <v>0</v>
      </c>
      <c r="AZ11" s="100">
        <f t="shared" si="14"/>
        <v>0</v>
      </c>
      <c r="BA11" s="100">
        <f t="shared" si="14"/>
        <v>0</v>
      </c>
      <c r="BB11" s="100">
        <f t="shared" si="14"/>
        <v>0</v>
      </c>
      <c r="BC11" s="100">
        <f t="shared" si="14"/>
        <v>0</v>
      </c>
      <c r="BD11" s="100">
        <f t="shared" si="14"/>
        <v>0</v>
      </c>
      <c r="BE11" s="113">
        <f t="shared" ref="BE11:CR11" si="15">SUMIF($B$17:$B$96,"сгр",BE$17:BE$96)</f>
        <v>0</v>
      </c>
      <c r="BF11" s="100">
        <f t="shared" si="15"/>
        <v>0</v>
      </c>
      <c r="BG11" s="100">
        <f t="shared" si="15"/>
        <v>0</v>
      </c>
      <c r="BH11" s="100">
        <f t="shared" si="15"/>
        <v>0</v>
      </c>
      <c r="BI11" s="100">
        <f t="shared" si="15"/>
        <v>0</v>
      </c>
      <c r="BJ11" s="100">
        <f t="shared" si="15"/>
        <v>0</v>
      </c>
      <c r="BK11" s="100">
        <f t="shared" si="15"/>
        <v>0</v>
      </c>
      <c r="BL11" s="100">
        <f t="shared" si="15"/>
        <v>0</v>
      </c>
      <c r="BM11" s="100">
        <f t="shared" si="15"/>
        <v>0</v>
      </c>
      <c r="BN11" s="100">
        <f t="shared" si="15"/>
        <v>0</v>
      </c>
      <c r="BO11" s="100">
        <f t="shared" si="15"/>
        <v>0</v>
      </c>
      <c r="BP11" s="100">
        <f t="shared" si="15"/>
        <v>0</v>
      </c>
      <c r="BQ11" s="100">
        <f t="shared" si="15"/>
        <v>0</v>
      </c>
      <c r="BR11" s="113">
        <f t="shared" si="15"/>
        <v>0</v>
      </c>
      <c r="BS11" s="100">
        <f t="shared" si="15"/>
        <v>0</v>
      </c>
      <c r="BT11" s="100">
        <f t="shared" si="15"/>
        <v>0</v>
      </c>
      <c r="BU11" s="100">
        <f t="shared" si="15"/>
        <v>0</v>
      </c>
      <c r="BV11" s="100">
        <f t="shared" si="15"/>
        <v>0</v>
      </c>
      <c r="BW11" s="100">
        <f t="shared" si="15"/>
        <v>0</v>
      </c>
      <c r="BX11" s="100">
        <f t="shared" si="15"/>
        <v>0</v>
      </c>
      <c r="BY11" s="100">
        <f t="shared" si="15"/>
        <v>0</v>
      </c>
      <c r="BZ11" s="100">
        <f t="shared" si="15"/>
        <v>0</v>
      </c>
      <c r="CA11" s="100">
        <f t="shared" si="15"/>
        <v>0</v>
      </c>
      <c r="CB11" s="100">
        <f t="shared" si="15"/>
        <v>0</v>
      </c>
      <c r="CC11" s="100">
        <f t="shared" si="15"/>
        <v>0</v>
      </c>
      <c r="CD11" s="100">
        <f t="shared" si="15"/>
        <v>0</v>
      </c>
      <c r="CE11" s="100">
        <f t="shared" si="15"/>
        <v>0</v>
      </c>
      <c r="CF11" s="113">
        <f t="shared" si="15"/>
        <v>0</v>
      </c>
      <c r="CG11" s="100">
        <f t="shared" si="15"/>
        <v>0</v>
      </c>
      <c r="CH11" s="100">
        <f t="shared" si="15"/>
        <v>0</v>
      </c>
      <c r="CI11" s="100">
        <f t="shared" si="15"/>
        <v>0</v>
      </c>
      <c r="CJ11" s="100">
        <f t="shared" si="15"/>
        <v>0</v>
      </c>
      <c r="CK11" s="100">
        <f t="shared" si="15"/>
        <v>0</v>
      </c>
      <c r="CL11" s="100">
        <f t="shared" si="15"/>
        <v>0</v>
      </c>
      <c r="CM11" s="100">
        <f t="shared" si="15"/>
        <v>0</v>
      </c>
      <c r="CN11" s="100">
        <f t="shared" si="15"/>
        <v>0</v>
      </c>
      <c r="CO11" s="100">
        <f t="shared" si="15"/>
        <v>0</v>
      </c>
      <c r="CP11" s="100">
        <f t="shared" si="15"/>
        <v>0</v>
      </c>
      <c r="CQ11" s="100">
        <f t="shared" si="15"/>
        <v>0</v>
      </c>
      <c r="CR11" s="100">
        <f t="shared" si="15"/>
        <v>0</v>
      </c>
    </row>
    <row r="12" spans="1:96" s="103" customFormat="1">
      <c r="A12" s="101"/>
      <c r="B12" s="19">
        <f>B13+B14+B16+B15</f>
        <v>5</v>
      </c>
      <c r="C12" s="101" t="s">
        <v>120</v>
      </c>
      <c r="D12" s="114">
        <f t="shared" ref="D12:BB12" si="16">D13+D14+D15+D16</f>
        <v>84</v>
      </c>
      <c r="E12" s="102">
        <f t="shared" si="16"/>
        <v>66</v>
      </c>
      <c r="F12" s="102">
        <f t="shared" si="16"/>
        <v>4</v>
      </c>
      <c r="G12" s="102">
        <f t="shared" si="16"/>
        <v>7</v>
      </c>
      <c r="H12" s="102">
        <f t="shared" si="16"/>
        <v>1</v>
      </c>
      <c r="I12" s="102">
        <f t="shared" si="16"/>
        <v>6</v>
      </c>
      <c r="J12" s="102">
        <f t="shared" si="16"/>
        <v>0</v>
      </c>
      <c r="K12" s="102">
        <f t="shared" si="16"/>
        <v>0</v>
      </c>
      <c r="L12" s="102">
        <f t="shared" si="16"/>
        <v>0</v>
      </c>
      <c r="M12" s="102">
        <f t="shared" si="16"/>
        <v>0</v>
      </c>
      <c r="N12" s="102">
        <f t="shared" si="16"/>
        <v>0</v>
      </c>
      <c r="O12" s="102">
        <f t="shared" si="16"/>
        <v>0</v>
      </c>
      <c r="P12" s="102">
        <f t="shared" ref="P12" si="17">P13+P14+P15+P16</f>
        <v>0</v>
      </c>
      <c r="Q12" s="102">
        <f t="shared" si="16"/>
        <v>74</v>
      </c>
      <c r="R12" s="114">
        <f t="shared" si="16"/>
        <v>38</v>
      </c>
      <c r="S12" s="102">
        <f t="shared" si="16"/>
        <v>26</v>
      </c>
      <c r="T12" s="102">
        <f t="shared" si="16"/>
        <v>3</v>
      </c>
      <c r="U12" s="102">
        <f t="shared" si="16"/>
        <v>3</v>
      </c>
      <c r="V12" s="102">
        <f t="shared" si="16"/>
        <v>0</v>
      </c>
      <c r="W12" s="102">
        <f t="shared" si="16"/>
        <v>6</v>
      </c>
      <c r="X12" s="102">
        <f t="shared" si="16"/>
        <v>0</v>
      </c>
      <c r="Y12" s="102">
        <f t="shared" si="16"/>
        <v>0</v>
      </c>
      <c r="Z12" s="102">
        <f t="shared" si="16"/>
        <v>0</v>
      </c>
      <c r="AA12" s="102">
        <f t="shared" si="16"/>
        <v>0</v>
      </c>
      <c r="AB12" s="102">
        <f t="shared" si="16"/>
        <v>0</v>
      </c>
      <c r="AC12" s="102">
        <f>AC13+AC14+AC15+AC16</f>
        <v>0</v>
      </c>
      <c r="AD12" s="102">
        <f>AD13+AD14+AD15+AD16</f>
        <v>0</v>
      </c>
      <c r="AE12" s="114">
        <f t="shared" si="16"/>
        <v>38</v>
      </c>
      <c r="AF12" s="102">
        <f t="shared" si="16"/>
        <v>26</v>
      </c>
      <c r="AG12" s="102">
        <f t="shared" si="16"/>
        <v>3</v>
      </c>
      <c r="AH12" s="102">
        <f t="shared" si="16"/>
        <v>3</v>
      </c>
      <c r="AI12" s="102">
        <f t="shared" si="16"/>
        <v>0</v>
      </c>
      <c r="AJ12" s="102">
        <f t="shared" si="16"/>
        <v>6</v>
      </c>
      <c r="AK12" s="102">
        <f t="shared" si="16"/>
        <v>0</v>
      </c>
      <c r="AL12" s="102">
        <f t="shared" si="16"/>
        <v>0</v>
      </c>
      <c r="AM12" s="102">
        <f t="shared" si="16"/>
        <v>0</v>
      </c>
      <c r="AN12" s="102">
        <f t="shared" si="16"/>
        <v>0</v>
      </c>
      <c r="AO12" s="102">
        <f t="shared" si="16"/>
        <v>0</v>
      </c>
      <c r="AP12" s="102">
        <f>AP13+AP14+AP15+AP16</f>
        <v>0</v>
      </c>
      <c r="AQ12" s="102">
        <f>AQ13+AQ14+AQ15+AQ16</f>
        <v>0</v>
      </c>
      <c r="AR12" s="114">
        <f t="shared" si="16"/>
        <v>46</v>
      </c>
      <c r="AS12" s="102">
        <f t="shared" si="16"/>
        <v>40</v>
      </c>
      <c r="AT12" s="102">
        <f t="shared" si="16"/>
        <v>1</v>
      </c>
      <c r="AU12" s="102">
        <f t="shared" si="16"/>
        <v>4</v>
      </c>
      <c r="AV12" s="102">
        <f t="shared" si="16"/>
        <v>1</v>
      </c>
      <c r="AW12" s="102">
        <f t="shared" si="16"/>
        <v>0</v>
      </c>
      <c r="AX12" s="102">
        <f t="shared" si="16"/>
        <v>0</v>
      </c>
      <c r="AY12" s="102">
        <f t="shared" si="16"/>
        <v>0</v>
      </c>
      <c r="AZ12" s="102">
        <f t="shared" si="16"/>
        <v>0</v>
      </c>
      <c r="BA12" s="102">
        <f t="shared" si="16"/>
        <v>0</v>
      </c>
      <c r="BB12" s="102">
        <f t="shared" si="16"/>
        <v>0</v>
      </c>
      <c r="BC12" s="102">
        <f>BC13+BC14+BC15+BC16</f>
        <v>0</v>
      </c>
      <c r="BD12" s="102">
        <f>BD13+BD14+BD15+BD16</f>
        <v>0</v>
      </c>
      <c r="BE12" s="114">
        <f t="shared" ref="BE12:CR12" si="18">BE13+BE14+BE15+BE16</f>
        <v>46</v>
      </c>
      <c r="BF12" s="102">
        <f t="shared" si="18"/>
        <v>40</v>
      </c>
      <c r="BG12" s="102">
        <f t="shared" si="18"/>
        <v>1</v>
      </c>
      <c r="BH12" s="102">
        <f t="shared" si="18"/>
        <v>4</v>
      </c>
      <c r="BI12" s="102">
        <f t="shared" si="18"/>
        <v>1</v>
      </c>
      <c r="BJ12" s="102">
        <f t="shared" si="18"/>
        <v>0</v>
      </c>
      <c r="BK12" s="102">
        <f t="shared" si="18"/>
        <v>0</v>
      </c>
      <c r="BL12" s="102">
        <f t="shared" si="18"/>
        <v>0</v>
      </c>
      <c r="BM12" s="102">
        <f t="shared" si="18"/>
        <v>0</v>
      </c>
      <c r="BN12" s="102">
        <f t="shared" si="18"/>
        <v>0</v>
      </c>
      <c r="BO12" s="102">
        <f t="shared" si="18"/>
        <v>0</v>
      </c>
      <c r="BP12" s="102">
        <f t="shared" si="18"/>
        <v>0</v>
      </c>
      <c r="BQ12" s="102">
        <f t="shared" ref="BQ12" si="19">BQ13+BQ14+BQ15+BQ16</f>
        <v>0</v>
      </c>
      <c r="BR12" s="114">
        <f t="shared" si="18"/>
        <v>84</v>
      </c>
      <c r="BS12" s="102">
        <f t="shared" si="18"/>
        <v>66</v>
      </c>
      <c r="BT12" s="102">
        <f t="shared" si="18"/>
        <v>4</v>
      </c>
      <c r="BU12" s="102">
        <f t="shared" si="18"/>
        <v>7</v>
      </c>
      <c r="BV12" s="102">
        <f t="shared" si="18"/>
        <v>1</v>
      </c>
      <c r="BW12" s="102">
        <f t="shared" si="18"/>
        <v>6</v>
      </c>
      <c r="BX12" s="102">
        <f t="shared" si="18"/>
        <v>0</v>
      </c>
      <c r="BY12" s="102">
        <f t="shared" si="18"/>
        <v>0</v>
      </c>
      <c r="BZ12" s="102">
        <f t="shared" si="18"/>
        <v>0</v>
      </c>
      <c r="CA12" s="102">
        <f t="shared" si="18"/>
        <v>0</v>
      </c>
      <c r="CB12" s="102">
        <f t="shared" si="18"/>
        <v>0</v>
      </c>
      <c r="CC12" s="102">
        <f t="shared" si="18"/>
        <v>0</v>
      </c>
      <c r="CD12" s="102">
        <f t="shared" si="18"/>
        <v>0</v>
      </c>
      <c r="CE12" s="102">
        <f t="shared" si="18"/>
        <v>0</v>
      </c>
      <c r="CF12" s="114">
        <f t="shared" si="18"/>
        <v>0</v>
      </c>
      <c r="CG12" s="102">
        <f t="shared" si="18"/>
        <v>0</v>
      </c>
      <c r="CH12" s="102">
        <f t="shared" si="18"/>
        <v>0</v>
      </c>
      <c r="CI12" s="102">
        <f t="shared" si="18"/>
        <v>0</v>
      </c>
      <c r="CJ12" s="102">
        <f t="shared" si="18"/>
        <v>0</v>
      </c>
      <c r="CK12" s="102">
        <f t="shared" si="18"/>
        <v>0</v>
      </c>
      <c r="CL12" s="102">
        <f t="shared" si="18"/>
        <v>0</v>
      </c>
      <c r="CM12" s="102">
        <f t="shared" si="18"/>
        <v>0</v>
      </c>
      <c r="CN12" s="102">
        <f t="shared" si="18"/>
        <v>0</v>
      </c>
      <c r="CO12" s="102">
        <f t="shared" si="18"/>
        <v>0</v>
      </c>
      <c r="CP12" s="102">
        <f t="shared" si="18"/>
        <v>0</v>
      </c>
      <c r="CQ12" s="102">
        <f t="shared" si="18"/>
        <v>0</v>
      </c>
      <c r="CR12" s="102">
        <f t="shared" si="18"/>
        <v>0</v>
      </c>
    </row>
    <row r="13" spans="1:96" s="83" customFormat="1">
      <c r="A13" s="89"/>
      <c r="B13" s="5">
        <f>COUNTIF($B$17:$B$96,"гшкс")</f>
        <v>0</v>
      </c>
      <c r="C13" s="100" t="s">
        <v>71</v>
      </c>
      <c r="D13" s="113">
        <f t="shared" ref="D13:BD13" si="20">SUMIF($B$17:$B$96,"гшкс",D$17:D$96)</f>
        <v>0</v>
      </c>
      <c r="E13" s="100">
        <f t="shared" si="20"/>
        <v>0</v>
      </c>
      <c r="F13" s="100">
        <f t="shared" si="20"/>
        <v>0</v>
      </c>
      <c r="G13" s="100">
        <f t="shared" si="20"/>
        <v>0</v>
      </c>
      <c r="H13" s="100">
        <f t="shared" si="20"/>
        <v>0</v>
      </c>
      <c r="I13" s="100">
        <f t="shared" si="20"/>
        <v>0</v>
      </c>
      <c r="J13" s="100">
        <f t="shared" si="20"/>
        <v>0</v>
      </c>
      <c r="K13" s="100">
        <f t="shared" si="20"/>
        <v>0</v>
      </c>
      <c r="L13" s="100">
        <f t="shared" si="20"/>
        <v>0</v>
      </c>
      <c r="M13" s="100">
        <f t="shared" si="20"/>
        <v>0</v>
      </c>
      <c r="N13" s="100">
        <f t="shared" si="20"/>
        <v>0</v>
      </c>
      <c r="O13" s="100">
        <f t="shared" si="20"/>
        <v>0</v>
      </c>
      <c r="P13" s="100">
        <f t="shared" si="20"/>
        <v>0</v>
      </c>
      <c r="Q13" s="100">
        <f t="shared" si="20"/>
        <v>0</v>
      </c>
      <c r="R13" s="113">
        <f t="shared" si="20"/>
        <v>0</v>
      </c>
      <c r="S13" s="100">
        <f t="shared" si="20"/>
        <v>0</v>
      </c>
      <c r="T13" s="100">
        <f t="shared" si="20"/>
        <v>0</v>
      </c>
      <c r="U13" s="100">
        <f t="shared" si="20"/>
        <v>0</v>
      </c>
      <c r="V13" s="100">
        <f t="shared" si="20"/>
        <v>0</v>
      </c>
      <c r="W13" s="100">
        <f t="shared" si="20"/>
        <v>0</v>
      </c>
      <c r="X13" s="100">
        <f t="shared" si="20"/>
        <v>0</v>
      </c>
      <c r="Y13" s="100">
        <f t="shared" si="20"/>
        <v>0</v>
      </c>
      <c r="Z13" s="100">
        <f t="shared" si="20"/>
        <v>0</v>
      </c>
      <c r="AA13" s="100">
        <f t="shared" si="20"/>
        <v>0</v>
      </c>
      <c r="AB13" s="100">
        <f t="shared" si="20"/>
        <v>0</v>
      </c>
      <c r="AC13" s="100">
        <f t="shared" si="20"/>
        <v>0</v>
      </c>
      <c r="AD13" s="100">
        <f t="shared" si="20"/>
        <v>0</v>
      </c>
      <c r="AE13" s="113">
        <f t="shared" si="20"/>
        <v>0</v>
      </c>
      <c r="AF13" s="100">
        <f t="shared" si="20"/>
        <v>0</v>
      </c>
      <c r="AG13" s="100">
        <f t="shared" si="20"/>
        <v>0</v>
      </c>
      <c r="AH13" s="100">
        <f t="shared" si="20"/>
        <v>0</v>
      </c>
      <c r="AI13" s="100">
        <f t="shared" si="20"/>
        <v>0</v>
      </c>
      <c r="AJ13" s="100">
        <f t="shared" si="20"/>
        <v>0</v>
      </c>
      <c r="AK13" s="100">
        <f t="shared" si="20"/>
        <v>0</v>
      </c>
      <c r="AL13" s="100">
        <f t="shared" si="20"/>
        <v>0</v>
      </c>
      <c r="AM13" s="100">
        <f t="shared" si="20"/>
        <v>0</v>
      </c>
      <c r="AN13" s="100">
        <f t="shared" si="20"/>
        <v>0</v>
      </c>
      <c r="AO13" s="100">
        <f t="shared" si="20"/>
        <v>0</v>
      </c>
      <c r="AP13" s="100">
        <f t="shared" si="20"/>
        <v>0</v>
      </c>
      <c r="AQ13" s="100">
        <f t="shared" si="20"/>
        <v>0</v>
      </c>
      <c r="AR13" s="113">
        <f t="shared" si="20"/>
        <v>0</v>
      </c>
      <c r="AS13" s="100">
        <f t="shared" si="20"/>
        <v>0</v>
      </c>
      <c r="AT13" s="100">
        <f t="shared" si="20"/>
        <v>0</v>
      </c>
      <c r="AU13" s="100">
        <f t="shared" si="20"/>
        <v>0</v>
      </c>
      <c r="AV13" s="100">
        <f t="shared" si="20"/>
        <v>0</v>
      </c>
      <c r="AW13" s="100">
        <f t="shared" si="20"/>
        <v>0</v>
      </c>
      <c r="AX13" s="100">
        <f t="shared" si="20"/>
        <v>0</v>
      </c>
      <c r="AY13" s="100">
        <f t="shared" si="20"/>
        <v>0</v>
      </c>
      <c r="AZ13" s="100">
        <f t="shared" si="20"/>
        <v>0</v>
      </c>
      <c r="BA13" s="100">
        <f t="shared" si="20"/>
        <v>0</v>
      </c>
      <c r="BB13" s="100">
        <f t="shared" si="20"/>
        <v>0</v>
      </c>
      <c r="BC13" s="100">
        <f t="shared" si="20"/>
        <v>0</v>
      </c>
      <c r="BD13" s="100">
        <f t="shared" si="20"/>
        <v>0</v>
      </c>
      <c r="BE13" s="113">
        <f t="shared" ref="BE13:CR13" si="21">SUMIF($B$17:$B$96,"гшкс",BE$17:BE$96)</f>
        <v>0</v>
      </c>
      <c r="BF13" s="100">
        <f t="shared" si="21"/>
        <v>0</v>
      </c>
      <c r="BG13" s="100">
        <f t="shared" si="21"/>
        <v>0</v>
      </c>
      <c r="BH13" s="100">
        <f t="shared" si="21"/>
        <v>0</v>
      </c>
      <c r="BI13" s="100">
        <f t="shared" si="21"/>
        <v>0</v>
      </c>
      <c r="BJ13" s="100">
        <f t="shared" si="21"/>
        <v>0</v>
      </c>
      <c r="BK13" s="100">
        <f t="shared" si="21"/>
        <v>0</v>
      </c>
      <c r="BL13" s="100">
        <f t="shared" si="21"/>
        <v>0</v>
      </c>
      <c r="BM13" s="100">
        <f t="shared" si="21"/>
        <v>0</v>
      </c>
      <c r="BN13" s="100">
        <f t="shared" si="21"/>
        <v>0</v>
      </c>
      <c r="BO13" s="100">
        <f t="shared" si="21"/>
        <v>0</v>
      </c>
      <c r="BP13" s="100">
        <f t="shared" si="21"/>
        <v>0</v>
      </c>
      <c r="BQ13" s="100">
        <f t="shared" si="21"/>
        <v>0</v>
      </c>
      <c r="BR13" s="113">
        <f t="shared" si="21"/>
        <v>0</v>
      </c>
      <c r="BS13" s="100">
        <f t="shared" si="21"/>
        <v>0</v>
      </c>
      <c r="BT13" s="100">
        <f t="shared" si="21"/>
        <v>0</v>
      </c>
      <c r="BU13" s="100">
        <f t="shared" si="21"/>
        <v>0</v>
      </c>
      <c r="BV13" s="100">
        <f t="shared" si="21"/>
        <v>0</v>
      </c>
      <c r="BW13" s="100">
        <f t="shared" si="21"/>
        <v>0</v>
      </c>
      <c r="BX13" s="100">
        <f t="shared" si="21"/>
        <v>0</v>
      </c>
      <c r="BY13" s="100">
        <f t="shared" si="21"/>
        <v>0</v>
      </c>
      <c r="BZ13" s="100">
        <f t="shared" si="21"/>
        <v>0</v>
      </c>
      <c r="CA13" s="100">
        <f t="shared" si="21"/>
        <v>0</v>
      </c>
      <c r="CB13" s="100">
        <f t="shared" si="21"/>
        <v>0</v>
      </c>
      <c r="CC13" s="100">
        <f t="shared" si="21"/>
        <v>0</v>
      </c>
      <c r="CD13" s="100">
        <f t="shared" si="21"/>
        <v>0</v>
      </c>
      <c r="CE13" s="100">
        <f t="shared" si="21"/>
        <v>0</v>
      </c>
      <c r="CF13" s="113">
        <f t="shared" si="21"/>
        <v>0</v>
      </c>
      <c r="CG13" s="100">
        <f t="shared" si="21"/>
        <v>0</v>
      </c>
      <c r="CH13" s="100">
        <f t="shared" si="21"/>
        <v>0</v>
      </c>
      <c r="CI13" s="100">
        <f t="shared" si="21"/>
        <v>0</v>
      </c>
      <c r="CJ13" s="100">
        <f t="shared" si="21"/>
        <v>0</v>
      </c>
      <c r="CK13" s="100">
        <f t="shared" si="21"/>
        <v>0</v>
      </c>
      <c r="CL13" s="100">
        <f t="shared" si="21"/>
        <v>0</v>
      </c>
      <c r="CM13" s="100">
        <f t="shared" si="21"/>
        <v>0</v>
      </c>
      <c r="CN13" s="100">
        <f t="shared" si="21"/>
        <v>0</v>
      </c>
      <c r="CO13" s="100">
        <f t="shared" si="21"/>
        <v>0</v>
      </c>
      <c r="CP13" s="100">
        <f t="shared" si="21"/>
        <v>0</v>
      </c>
      <c r="CQ13" s="100">
        <f t="shared" si="21"/>
        <v>0</v>
      </c>
      <c r="CR13" s="100">
        <f t="shared" si="21"/>
        <v>0</v>
      </c>
    </row>
    <row r="14" spans="1:96" s="83" customFormat="1">
      <c r="A14" s="89"/>
      <c r="B14" s="5">
        <f>COUNTIF($B$17:$B$96,"гс5")</f>
        <v>5</v>
      </c>
      <c r="C14" s="100" t="s">
        <v>72</v>
      </c>
      <c r="D14" s="113">
        <f t="shared" ref="D14:BD14" si="22">SUMIF($B$17:$B$96,"гс5",D$17:D$96)</f>
        <v>84</v>
      </c>
      <c r="E14" s="100">
        <f t="shared" si="22"/>
        <v>66</v>
      </c>
      <c r="F14" s="100">
        <f t="shared" si="22"/>
        <v>4</v>
      </c>
      <c r="G14" s="100">
        <f t="shared" si="22"/>
        <v>7</v>
      </c>
      <c r="H14" s="100">
        <f t="shared" si="22"/>
        <v>1</v>
      </c>
      <c r="I14" s="100">
        <f t="shared" si="22"/>
        <v>6</v>
      </c>
      <c r="J14" s="100">
        <f t="shared" si="22"/>
        <v>0</v>
      </c>
      <c r="K14" s="100">
        <f t="shared" si="22"/>
        <v>0</v>
      </c>
      <c r="L14" s="100">
        <f t="shared" si="22"/>
        <v>0</v>
      </c>
      <c r="M14" s="100">
        <f t="shared" si="22"/>
        <v>0</v>
      </c>
      <c r="N14" s="100">
        <f t="shared" si="22"/>
        <v>0</v>
      </c>
      <c r="O14" s="100">
        <f t="shared" si="22"/>
        <v>0</v>
      </c>
      <c r="P14" s="100">
        <f t="shared" si="22"/>
        <v>0</v>
      </c>
      <c r="Q14" s="100">
        <f t="shared" si="22"/>
        <v>74</v>
      </c>
      <c r="R14" s="113">
        <f t="shared" si="22"/>
        <v>38</v>
      </c>
      <c r="S14" s="100">
        <f t="shared" si="22"/>
        <v>26</v>
      </c>
      <c r="T14" s="100">
        <f t="shared" si="22"/>
        <v>3</v>
      </c>
      <c r="U14" s="100">
        <f t="shared" si="22"/>
        <v>3</v>
      </c>
      <c r="V14" s="100">
        <f t="shared" si="22"/>
        <v>0</v>
      </c>
      <c r="W14" s="100">
        <f t="shared" si="22"/>
        <v>6</v>
      </c>
      <c r="X14" s="100">
        <f t="shared" si="22"/>
        <v>0</v>
      </c>
      <c r="Y14" s="100">
        <f t="shared" si="22"/>
        <v>0</v>
      </c>
      <c r="Z14" s="100">
        <f t="shared" si="22"/>
        <v>0</v>
      </c>
      <c r="AA14" s="100">
        <f t="shared" si="22"/>
        <v>0</v>
      </c>
      <c r="AB14" s="100">
        <f t="shared" si="22"/>
        <v>0</v>
      </c>
      <c r="AC14" s="100">
        <f t="shared" si="22"/>
        <v>0</v>
      </c>
      <c r="AD14" s="100">
        <f t="shared" si="22"/>
        <v>0</v>
      </c>
      <c r="AE14" s="113">
        <f t="shared" si="22"/>
        <v>38</v>
      </c>
      <c r="AF14" s="100">
        <f t="shared" si="22"/>
        <v>26</v>
      </c>
      <c r="AG14" s="100">
        <f t="shared" si="22"/>
        <v>3</v>
      </c>
      <c r="AH14" s="100">
        <f t="shared" si="22"/>
        <v>3</v>
      </c>
      <c r="AI14" s="100">
        <f t="shared" si="22"/>
        <v>0</v>
      </c>
      <c r="AJ14" s="100">
        <f t="shared" si="22"/>
        <v>6</v>
      </c>
      <c r="AK14" s="100">
        <f t="shared" si="22"/>
        <v>0</v>
      </c>
      <c r="AL14" s="100">
        <f t="shared" si="22"/>
        <v>0</v>
      </c>
      <c r="AM14" s="100">
        <f t="shared" si="22"/>
        <v>0</v>
      </c>
      <c r="AN14" s="100">
        <f t="shared" si="22"/>
        <v>0</v>
      </c>
      <c r="AO14" s="100">
        <f t="shared" si="22"/>
        <v>0</v>
      </c>
      <c r="AP14" s="100">
        <f t="shared" si="22"/>
        <v>0</v>
      </c>
      <c r="AQ14" s="100">
        <f t="shared" si="22"/>
        <v>0</v>
      </c>
      <c r="AR14" s="113">
        <f t="shared" si="22"/>
        <v>46</v>
      </c>
      <c r="AS14" s="100">
        <f t="shared" si="22"/>
        <v>40</v>
      </c>
      <c r="AT14" s="100">
        <f t="shared" si="22"/>
        <v>1</v>
      </c>
      <c r="AU14" s="100">
        <f t="shared" si="22"/>
        <v>4</v>
      </c>
      <c r="AV14" s="100">
        <f t="shared" si="22"/>
        <v>1</v>
      </c>
      <c r="AW14" s="100">
        <f t="shared" si="22"/>
        <v>0</v>
      </c>
      <c r="AX14" s="100">
        <f t="shared" si="22"/>
        <v>0</v>
      </c>
      <c r="AY14" s="100">
        <f t="shared" si="22"/>
        <v>0</v>
      </c>
      <c r="AZ14" s="100">
        <f t="shared" si="22"/>
        <v>0</v>
      </c>
      <c r="BA14" s="100">
        <f t="shared" si="22"/>
        <v>0</v>
      </c>
      <c r="BB14" s="100">
        <f t="shared" si="22"/>
        <v>0</v>
      </c>
      <c r="BC14" s="100">
        <f t="shared" si="22"/>
        <v>0</v>
      </c>
      <c r="BD14" s="100">
        <f t="shared" si="22"/>
        <v>0</v>
      </c>
      <c r="BE14" s="113">
        <f t="shared" ref="BE14:CR14" si="23">SUMIF($B$17:$B$96,"гс5",BE$17:BE$96)</f>
        <v>46</v>
      </c>
      <c r="BF14" s="100">
        <f t="shared" si="23"/>
        <v>40</v>
      </c>
      <c r="BG14" s="100">
        <f t="shared" si="23"/>
        <v>1</v>
      </c>
      <c r="BH14" s="100">
        <f t="shared" si="23"/>
        <v>4</v>
      </c>
      <c r="BI14" s="100">
        <f t="shared" si="23"/>
        <v>1</v>
      </c>
      <c r="BJ14" s="100">
        <f t="shared" si="23"/>
        <v>0</v>
      </c>
      <c r="BK14" s="100">
        <f t="shared" si="23"/>
        <v>0</v>
      </c>
      <c r="BL14" s="100">
        <f t="shared" si="23"/>
        <v>0</v>
      </c>
      <c r="BM14" s="100">
        <f t="shared" si="23"/>
        <v>0</v>
      </c>
      <c r="BN14" s="100">
        <f t="shared" si="23"/>
        <v>0</v>
      </c>
      <c r="BO14" s="100">
        <f t="shared" si="23"/>
        <v>0</v>
      </c>
      <c r="BP14" s="100">
        <f t="shared" si="23"/>
        <v>0</v>
      </c>
      <c r="BQ14" s="100">
        <f t="shared" si="23"/>
        <v>0</v>
      </c>
      <c r="BR14" s="113">
        <f t="shared" si="23"/>
        <v>84</v>
      </c>
      <c r="BS14" s="100">
        <f t="shared" si="23"/>
        <v>66</v>
      </c>
      <c r="BT14" s="100">
        <f t="shared" si="23"/>
        <v>4</v>
      </c>
      <c r="BU14" s="100">
        <f t="shared" si="23"/>
        <v>7</v>
      </c>
      <c r="BV14" s="100">
        <f t="shared" si="23"/>
        <v>1</v>
      </c>
      <c r="BW14" s="100">
        <f t="shared" si="23"/>
        <v>6</v>
      </c>
      <c r="BX14" s="100">
        <f t="shared" si="23"/>
        <v>0</v>
      </c>
      <c r="BY14" s="100">
        <f t="shared" si="23"/>
        <v>0</v>
      </c>
      <c r="BZ14" s="100">
        <f t="shared" si="23"/>
        <v>0</v>
      </c>
      <c r="CA14" s="100">
        <f t="shared" si="23"/>
        <v>0</v>
      </c>
      <c r="CB14" s="100">
        <f t="shared" si="23"/>
        <v>0</v>
      </c>
      <c r="CC14" s="100">
        <f t="shared" si="23"/>
        <v>0</v>
      </c>
      <c r="CD14" s="100">
        <f t="shared" si="23"/>
        <v>0</v>
      </c>
      <c r="CE14" s="100">
        <f t="shared" si="23"/>
        <v>0</v>
      </c>
      <c r="CF14" s="113">
        <f t="shared" si="23"/>
        <v>0</v>
      </c>
      <c r="CG14" s="100">
        <f t="shared" si="23"/>
        <v>0</v>
      </c>
      <c r="CH14" s="100">
        <f t="shared" si="23"/>
        <v>0</v>
      </c>
      <c r="CI14" s="100">
        <f t="shared" si="23"/>
        <v>0</v>
      </c>
      <c r="CJ14" s="100">
        <f t="shared" si="23"/>
        <v>0</v>
      </c>
      <c r="CK14" s="100">
        <f t="shared" si="23"/>
        <v>0</v>
      </c>
      <c r="CL14" s="100">
        <f t="shared" si="23"/>
        <v>0</v>
      </c>
      <c r="CM14" s="100">
        <f t="shared" si="23"/>
        <v>0</v>
      </c>
      <c r="CN14" s="100">
        <f t="shared" si="23"/>
        <v>0</v>
      </c>
      <c r="CO14" s="100">
        <f t="shared" si="23"/>
        <v>0</v>
      </c>
      <c r="CP14" s="100">
        <f t="shared" si="23"/>
        <v>0</v>
      </c>
      <c r="CQ14" s="100">
        <f t="shared" si="23"/>
        <v>0</v>
      </c>
      <c r="CR14" s="100">
        <f t="shared" si="23"/>
        <v>0</v>
      </c>
    </row>
    <row r="15" spans="1:96" s="83" customFormat="1">
      <c r="A15" s="89"/>
      <c r="B15" s="5">
        <f>COUNTIF($B$17:$B$96,"гс6")</f>
        <v>0</v>
      </c>
      <c r="C15" s="100" t="s">
        <v>73</v>
      </c>
      <c r="D15" s="113">
        <f t="shared" ref="D15:BD15" si="24">SUMIF($B$17:$B$96,"гс6",D$17:D$96)</f>
        <v>0</v>
      </c>
      <c r="E15" s="100">
        <f t="shared" si="24"/>
        <v>0</v>
      </c>
      <c r="F15" s="100">
        <f t="shared" si="24"/>
        <v>0</v>
      </c>
      <c r="G15" s="100">
        <f t="shared" si="24"/>
        <v>0</v>
      </c>
      <c r="H15" s="100">
        <f t="shared" si="24"/>
        <v>0</v>
      </c>
      <c r="I15" s="100">
        <f t="shared" si="24"/>
        <v>0</v>
      </c>
      <c r="J15" s="100">
        <f t="shared" si="24"/>
        <v>0</v>
      </c>
      <c r="K15" s="100">
        <f t="shared" si="24"/>
        <v>0</v>
      </c>
      <c r="L15" s="100">
        <f t="shared" si="24"/>
        <v>0</v>
      </c>
      <c r="M15" s="100">
        <f t="shared" si="24"/>
        <v>0</v>
      </c>
      <c r="N15" s="100">
        <f t="shared" si="24"/>
        <v>0</v>
      </c>
      <c r="O15" s="100">
        <f t="shared" si="24"/>
        <v>0</v>
      </c>
      <c r="P15" s="100">
        <f t="shared" si="24"/>
        <v>0</v>
      </c>
      <c r="Q15" s="100">
        <f t="shared" si="24"/>
        <v>0</v>
      </c>
      <c r="R15" s="113">
        <f t="shared" si="24"/>
        <v>0</v>
      </c>
      <c r="S15" s="100">
        <f t="shared" si="24"/>
        <v>0</v>
      </c>
      <c r="T15" s="100">
        <f t="shared" si="24"/>
        <v>0</v>
      </c>
      <c r="U15" s="100">
        <f t="shared" si="24"/>
        <v>0</v>
      </c>
      <c r="V15" s="100">
        <f t="shared" si="24"/>
        <v>0</v>
      </c>
      <c r="W15" s="100">
        <f t="shared" si="24"/>
        <v>0</v>
      </c>
      <c r="X15" s="100">
        <f t="shared" si="24"/>
        <v>0</v>
      </c>
      <c r="Y15" s="100">
        <f t="shared" si="24"/>
        <v>0</v>
      </c>
      <c r="Z15" s="100">
        <f t="shared" si="24"/>
        <v>0</v>
      </c>
      <c r="AA15" s="100">
        <f t="shared" si="24"/>
        <v>0</v>
      </c>
      <c r="AB15" s="100">
        <f t="shared" si="24"/>
        <v>0</v>
      </c>
      <c r="AC15" s="100">
        <f t="shared" si="24"/>
        <v>0</v>
      </c>
      <c r="AD15" s="100">
        <f t="shared" si="24"/>
        <v>0</v>
      </c>
      <c r="AE15" s="113">
        <f t="shared" si="24"/>
        <v>0</v>
      </c>
      <c r="AF15" s="100">
        <f t="shared" si="24"/>
        <v>0</v>
      </c>
      <c r="AG15" s="100">
        <f t="shared" si="24"/>
        <v>0</v>
      </c>
      <c r="AH15" s="100">
        <f t="shared" si="24"/>
        <v>0</v>
      </c>
      <c r="AI15" s="100">
        <f t="shared" si="24"/>
        <v>0</v>
      </c>
      <c r="AJ15" s="100">
        <f t="shared" si="24"/>
        <v>0</v>
      </c>
      <c r="AK15" s="100">
        <f t="shared" si="24"/>
        <v>0</v>
      </c>
      <c r="AL15" s="100">
        <f t="shared" si="24"/>
        <v>0</v>
      </c>
      <c r="AM15" s="100">
        <f t="shared" si="24"/>
        <v>0</v>
      </c>
      <c r="AN15" s="100">
        <f t="shared" si="24"/>
        <v>0</v>
      </c>
      <c r="AO15" s="100">
        <f t="shared" si="24"/>
        <v>0</v>
      </c>
      <c r="AP15" s="100">
        <f t="shared" si="24"/>
        <v>0</v>
      </c>
      <c r="AQ15" s="100">
        <f t="shared" si="24"/>
        <v>0</v>
      </c>
      <c r="AR15" s="113">
        <f t="shared" si="24"/>
        <v>0</v>
      </c>
      <c r="AS15" s="100">
        <f t="shared" si="24"/>
        <v>0</v>
      </c>
      <c r="AT15" s="100">
        <f t="shared" si="24"/>
        <v>0</v>
      </c>
      <c r="AU15" s="100">
        <f t="shared" si="24"/>
        <v>0</v>
      </c>
      <c r="AV15" s="100">
        <f t="shared" si="24"/>
        <v>0</v>
      </c>
      <c r="AW15" s="100">
        <f t="shared" si="24"/>
        <v>0</v>
      </c>
      <c r="AX15" s="100">
        <f t="shared" si="24"/>
        <v>0</v>
      </c>
      <c r="AY15" s="100">
        <f t="shared" si="24"/>
        <v>0</v>
      </c>
      <c r="AZ15" s="100">
        <f t="shared" si="24"/>
        <v>0</v>
      </c>
      <c r="BA15" s="100">
        <f t="shared" si="24"/>
        <v>0</v>
      </c>
      <c r="BB15" s="100">
        <f t="shared" si="24"/>
        <v>0</v>
      </c>
      <c r="BC15" s="100">
        <f t="shared" si="24"/>
        <v>0</v>
      </c>
      <c r="BD15" s="100">
        <f t="shared" si="24"/>
        <v>0</v>
      </c>
      <c r="BE15" s="113">
        <f t="shared" ref="BE15:CR15" si="25">SUMIF($B$17:$B$96,"гс6",BE$17:BE$96)</f>
        <v>0</v>
      </c>
      <c r="BF15" s="100">
        <f t="shared" si="25"/>
        <v>0</v>
      </c>
      <c r="BG15" s="100">
        <f t="shared" si="25"/>
        <v>0</v>
      </c>
      <c r="BH15" s="100">
        <f t="shared" si="25"/>
        <v>0</v>
      </c>
      <c r="BI15" s="100">
        <f t="shared" si="25"/>
        <v>0</v>
      </c>
      <c r="BJ15" s="100">
        <f t="shared" si="25"/>
        <v>0</v>
      </c>
      <c r="BK15" s="100">
        <f t="shared" si="25"/>
        <v>0</v>
      </c>
      <c r="BL15" s="100">
        <f t="shared" si="25"/>
        <v>0</v>
      </c>
      <c r="BM15" s="100">
        <f t="shared" si="25"/>
        <v>0</v>
      </c>
      <c r="BN15" s="100">
        <f t="shared" si="25"/>
        <v>0</v>
      </c>
      <c r="BO15" s="100">
        <f t="shared" si="25"/>
        <v>0</v>
      </c>
      <c r="BP15" s="100">
        <f t="shared" si="25"/>
        <v>0</v>
      </c>
      <c r="BQ15" s="100">
        <f t="shared" si="25"/>
        <v>0</v>
      </c>
      <c r="BR15" s="113">
        <f t="shared" si="25"/>
        <v>0</v>
      </c>
      <c r="BS15" s="100">
        <f t="shared" si="25"/>
        <v>0</v>
      </c>
      <c r="BT15" s="100">
        <f t="shared" si="25"/>
        <v>0</v>
      </c>
      <c r="BU15" s="100">
        <f t="shared" si="25"/>
        <v>0</v>
      </c>
      <c r="BV15" s="100">
        <f t="shared" si="25"/>
        <v>0</v>
      </c>
      <c r="BW15" s="100">
        <f t="shared" si="25"/>
        <v>0</v>
      </c>
      <c r="BX15" s="100">
        <f t="shared" si="25"/>
        <v>0</v>
      </c>
      <c r="BY15" s="100">
        <f t="shared" si="25"/>
        <v>0</v>
      </c>
      <c r="BZ15" s="100">
        <f t="shared" si="25"/>
        <v>0</v>
      </c>
      <c r="CA15" s="100">
        <f t="shared" si="25"/>
        <v>0</v>
      </c>
      <c r="CB15" s="100">
        <f t="shared" si="25"/>
        <v>0</v>
      </c>
      <c r="CC15" s="100">
        <f t="shared" si="25"/>
        <v>0</v>
      </c>
      <c r="CD15" s="100">
        <f t="shared" si="25"/>
        <v>0</v>
      </c>
      <c r="CE15" s="100">
        <f t="shared" si="25"/>
        <v>0</v>
      </c>
      <c r="CF15" s="113">
        <f t="shared" si="25"/>
        <v>0</v>
      </c>
      <c r="CG15" s="100">
        <f t="shared" si="25"/>
        <v>0</v>
      </c>
      <c r="CH15" s="100">
        <f t="shared" si="25"/>
        <v>0</v>
      </c>
      <c r="CI15" s="100">
        <f t="shared" si="25"/>
        <v>0</v>
      </c>
      <c r="CJ15" s="100">
        <f t="shared" si="25"/>
        <v>0</v>
      </c>
      <c r="CK15" s="100">
        <f t="shared" si="25"/>
        <v>0</v>
      </c>
      <c r="CL15" s="100">
        <f t="shared" si="25"/>
        <v>0</v>
      </c>
      <c r="CM15" s="100">
        <f t="shared" si="25"/>
        <v>0</v>
      </c>
      <c r="CN15" s="100">
        <f t="shared" si="25"/>
        <v>0</v>
      </c>
      <c r="CO15" s="100">
        <f t="shared" si="25"/>
        <v>0</v>
      </c>
      <c r="CP15" s="100">
        <f t="shared" si="25"/>
        <v>0</v>
      </c>
      <c r="CQ15" s="100">
        <f t="shared" si="25"/>
        <v>0</v>
      </c>
      <c r="CR15" s="100">
        <f t="shared" si="25"/>
        <v>0</v>
      </c>
    </row>
    <row r="16" spans="1:96" s="83" customFormat="1">
      <c r="A16" s="89"/>
      <c r="B16" s="5">
        <f>COUNTIF($B$17:$B$96,"ггр")</f>
        <v>0</v>
      </c>
      <c r="C16" s="100" t="s">
        <v>74</v>
      </c>
      <c r="D16" s="113">
        <f t="shared" ref="D16:BD16" si="26">SUMIF($B$17:$B$96,"ггр",D$17:D$96)</f>
        <v>0</v>
      </c>
      <c r="E16" s="100">
        <f t="shared" si="26"/>
        <v>0</v>
      </c>
      <c r="F16" s="100">
        <f t="shared" si="26"/>
        <v>0</v>
      </c>
      <c r="G16" s="100">
        <f t="shared" si="26"/>
        <v>0</v>
      </c>
      <c r="H16" s="100">
        <f t="shared" si="26"/>
        <v>0</v>
      </c>
      <c r="I16" s="100">
        <f t="shared" si="26"/>
        <v>0</v>
      </c>
      <c r="J16" s="100">
        <f t="shared" si="26"/>
        <v>0</v>
      </c>
      <c r="K16" s="100">
        <f t="shared" si="26"/>
        <v>0</v>
      </c>
      <c r="L16" s="100">
        <f t="shared" si="26"/>
        <v>0</v>
      </c>
      <c r="M16" s="100">
        <f t="shared" si="26"/>
        <v>0</v>
      </c>
      <c r="N16" s="100">
        <f t="shared" si="26"/>
        <v>0</v>
      </c>
      <c r="O16" s="100">
        <f t="shared" si="26"/>
        <v>0</v>
      </c>
      <c r="P16" s="100">
        <f t="shared" si="26"/>
        <v>0</v>
      </c>
      <c r="Q16" s="100">
        <f t="shared" si="26"/>
        <v>0</v>
      </c>
      <c r="R16" s="113">
        <f t="shared" si="26"/>
        <v>0</v>
      </c>
      <c r="S16" s="100">
        <f t="shared" si="26"/>
        <v>0</v>
      </c>
      <c r="T16" s="100">
        <f t="shared" si="26"/>
        <v>0</v>
      </c>
      <c r="U16" s="100">
        <f t="shared" si="26"/>
        <v>0</v>
      </c>
      <c r="V16" s="100">
        <f t="shared" si="26"/>
        <v>0</v>
      </c>
      <c r="W16" s="100">
        <f t="shared" si="26"/>
        <v>0</v>
      </c>
      <c r="X16" s="100">
        <f t="shared" si="26"/>
        <v>0</v>
      </c>
      <c r="Y16" s="100">
        <f t="shared" si="26"/>
        <v>0</v>
      </c>
      <c r="Z16" s="100">
        <f t="shared" si="26"/>
        <v>0</v>
      </c>
      <c r="AA16" s="100">
        <f t="shared" si="26"/>
        <v>0</v>
      </c>
      <c r="AB16" s="100">
        <f t="shared" si="26"/>
        <v>0</v>
      </c>
      <c r="AC16" s="100">
        <f t="shared" si="26"/>
        <v>0</v>
      </c>
      <c r="AD16" s="100">
        <f t="shared" si="26"/>
        <v>0</v>
      </c>
      <c r="AE16" s="113">
        <f t="shared" si="26"/>
        <v>0</v>
      </c>
      <c r="AF16" s="100">
        <f t="shared" si="26"/>
        <v>0</v>
      </c>
      <c r="AG16" s="100">
        <f t="shared" si="26"/>
        <v>0</v>
      </c>
      <c r="AH16" s="100">
        <f t="shared" si="26"/>
        <v>0</v>
      </c>
      <c r="AI16" s="100">
        <f t="shared" si="26"/>
        <v>0</v>
      </c>
      <c r="AJ16" s="100">
        <f t="shared" si="26"/>
        <v>0</v>
      </c>
      <c r="AK16" s="100">
        <f t="shared" si="26"/>
        <v>0</v>
      </c>
      <c r="AL16" s="100">
        <f t="shared" si="26"/>
        <v>0</v>
      </c>
      <c r="AM16" s="100">
        <f t="shared" si="26"/>
        <v>0</v>
      </c>
      <c r="AN16" s="100">
        <f t="shared" si="26"/>
        <v>0</v>
      </c>
      <c r="AO16" s="100">
        <f t="shared" si="26"/>
        <v>0</v>
      </c>
      <c r="AP16" s="100">
        <f t="shared" si="26"/>
        <v>0</v>
      </c>
      <c r="AQ16" s="100">
        <f t="shared" si="26"/>
        <v>0</v>
      </c>
      <c r="AR16" s="113">
        <f t="shared" si="26"/>
        <v>0</v>
      </c>
      <c r="AS16" s="100">
        <f t="shared" si="26"/>
        <v>0</v>
      </c>
      <c r="AT16" s="100">
        <f t="shared" si="26"/>
        <v>0</v>
      </c>
      <c r="AU16" s="100">
        <f t="shared" si="26"/>
        <v>0</v>
      </c>
      <c r="AV16" s="100">
        <f t="shared" si="26"/>
        <v>0</v>
      </c>
      <c r="AW16" s="100">
        <f t="shared" si="26"/>
        <v>0</v>
      </c>
      <c r="AX16" s="100">
        <f t="shared" si="26"/>
        <v>0</v>
      </c>
      <c r="AY16" s="100">
        <f t="shared" si="26"/>
        <v>0</v>
      </c>
      <c r="AZ16" s="100">
        <f t="shared" si="26"/>
        <v>0</v>
      </c>
      <c r="BA16" s="100">
        <f t="shared" si="26"/>
        <v>0</v>
      </c>
      <c r="BB16" s="100">
        <f t="shared" si="26"/>
        <v>0</v>
      </c>
      <c r="BC16" s="100">
        <f t="shared" si="26"/>
        <v>0</v>
      </c>
      <c r="BD16" s="100">
        <f t="shared" si="26"/>
        <v>0</v>
      </c>
      <c r="BE16" s="113">
        <f t="shared" ref="BE16:CR16" si="27">SUMIF($B$17:$B$96,"ггр",BE$17:BE$96)</f>
        <v>0</v>
      </c>
      <c r="BF16" s="100">
        <f t="shared" si="27"/>
        <v>0</v>
      </c>
      <c r="BG16" s="100">
        <f t="shared" si="27"/>
        <v>0</v>
      </c>
      <c r="BH16" s="100">
        <f t="shared" si="27"/>
        <v>0</v>
      </c>
      <c r="BI16" s="100">
        <f t="shared" si="27"/>
        <v>0</v>
      </c>
      <c r="BJ16" s="100">
        <f t="shared" si="27"/>
        <v>0</v>
      </c>
      <c r="BK16" s="100">
        <f t="shared" si="27"/>
        <v>0</v>
      </c>
      <c r="BL16" s="100">
        <f t="shared" si="27"/>
        <v>0</v>
      </c>
      <c r="BM16" s="100">
        <f t="shared" si="27"/>
        <v>0</v>
      </c>
      <c r="BN16" s="100">
        <f t="shared" si="27"/>
        <v>0</v>
      </c>
      <c r="BO16" s="100">
        <f t="shared" si="27"/>
        <v>0</v>
      </c>
      <c r="BP16" s="100">
        <f t="shared" si="27"/>
        <v>0</v>
      </c>
      <c r="BQ16" s="100">
        <f t="shared" si="27"/>
        <v>0</v>
      </c>
      <c r="BR16" s="113">
        <f t="shared" si="27"/>
        <v>0</v>
      </c>
      <c r="BS16" s="100">
        <f t="shared" si="27"/>
        <v>0</v>
      </c>
      <c r="BT16" s="100">
        <f t="shared" si="27"/>
        <v>0</v>
      </c>
      <c r="BU16" s="100">
        <f t="shared" si="27"/>
        <v>0</v>
      </c>
      <c r="BV16" s="100">
        <f t="shared" si="27"/>
        <v>0</v>
      </c>
      <c r="BW16" s="100">
        <f t="shared" si="27"/>
        <v>0</v>
      </c>
      <c r="BX16" s="100">
        <f t="shared" si="27"/>
        <v>0</v>
      </c>
      <c r="BY16" s="100">
        <f t="shared" si="27"/>
        <v>0</v>
      </c>
      <c r="BZ16" s="100">
        <f t="shared" si="27"/>
        <v>0</v>
      </c>
      <c r="CA16" s="100">
        <f t="shared" si="27"/>
        <v>0</v>
      </c>
      <c r="CB16" s="100">
        <f t="shared" si="27"/>
        <v>0</v>
      </c>
      <c r="CC16" s="100">
        <f t="shared" si="27"/>
        <v>0</v>
      </c>
      <c r="CD16" s="100">
        <f t="shared" si="27"/>
        <v>0</v>
      </c>
      <c r="CE16" s="100">
        <f t="shared" si="27"/>
        <v>0</v>
      </c>
      <c r="CF16" s="113">
        <f t="shared" si="27"/>
        <v>0</v>
      </c>
      <c r="CG16" s="100">
        <f t="shared" si="27"/>
        <v>0</v>
      </c>
      <c r="CH16" s="100">
        <f t="shared" si="27"/>
        <v>0</v>
      </c>
      <c r="CI16" s="100">
        <f t="shared" si="27"/>
        <v>0</v>
      </c>
      <c r="CJ16" s="100">
        <f t="shared" si="27"/>
        <v>0</v>
      </c>
      <c r="CK16" s="100">
        <f t="shared" si="27"/>
        <v>0</v>
      </c>
      <c r="CL16" s="100">
        <f t="shared" si="27"/>
        <v>0</v>
      </c>
      <c r="CM16" s="100">
        <f t="shared" si="27"/>
        <v>0</v>
      </c>
      <c r="CN16" s="100">
        <f t="shared" si="27"/>
        <v>0</v>
      </c>
      <c r="CO16" s="100">
        <f t="shared" si="27"/>
        <v>0</v>
      </c>
      <c r="CP16" s="100">
        <f t="shared" si="27"/>
        <v>0</v>
      </c>
      <c r="CQ16" s="100">
        <f t="shared" si="27"/>
        <v>0</v>
      </c>
      <c r="CR16" s="100">
        <f t="shared" si="27"/>
        <v>0</v>
      </c>
    </row>
    <row r="17" spans="1:96" ht="24">
      <c r="A17" s="104">
        <v>1</v>
      </c>
      <c r="B17" s="90" t="str">
        <f>'раздел 1-2'!B17</f>
        <v>гс5</v>
      </c>
      <c r="C17" s="90" t="str">
        <f>'раздел 1-2'!C17</f>
        <v>МАДОУ С ЦРР "Золотой ключик"</v>
      </c>
      <c r="D17" s="115">
        <f>E17+F17+G17+H17+I17+J17+K17+L17+M17+N17+O17</f>
        <v>21</v>
      </c>
      <c r="E17" s="105">
        <v>17</v>
      </c>
      <c r="F17" s="105">
        <v>0</v>
      </c>
      <c r="G17" s="105">
        <v>2</v>
      </c>
      <c r="H17" s="105">
        <v>0</v>
      </c>
      <c r="I17" s="105">
        <v>2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21</v>
      </c>
      <c r="R17" s="115">
        <f>S17+T17+U17+V17+W17+X17+Y17+Z17+AA17+AB17+AC17</f>
        <v>12</v>
      </c>
      <c r="S17" s="105">
        <v>9</v>
      </c>
      <c r="T17" s="105">
        <v>0</v>
      </c>
      <c r="U17" s="105">
        <v>1</v>
      </c>
      <c r="V17" s="105">
        <v>0</v>
      </c>
      <c r="W17" s="105">
        <v>2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15">
        <f>AF17+AG17+AH17+AI17+AJ17+AK17+AL17+AM17+AN17+AO17+AP17</f>
        <v>12</v>
      </c>
      <c r="AF17" s="105">
        <v>9</v>
      </c>
      <c r="AG17" s="105">
        <v>0</v>
      </c>
      <c r="AH17" s="105">
        <v>1</v>
      </c>
      <c r="AI17" s="105">
        <v>0</v>
      </c>
      <c r="AJ17" s="105">
        <v>2</v>
      </c>
      <c r="AK17" s="105">
        <v>0</v>
      </c>
      <c r="AL17" s="105">
        <v>0</v>
      </c>
      <c r="AM17" s="105">
        <v>0</v>
      </c>
      <c r="AN17" s="105">
        <v>0</v>
      </c>
      <c r="AO17" s="105">
        <v>0</v>
      </c>
      <c r="AP17" s="105">
        <v>0</v>
      </c>
      <c r="AQ17" s="105">
        <v>0</v>
      </c>
      <c r="AR17" s="115">
        <f>AS17+AT17+AU17+AV17+AW17+AX17+AY17+AZ17+BA17+BB17+BC17</f>
        <v>9</v>
      </c>
      <c r="AS17" s="105">
        <v>8</v>
      </c>
      <c r="AT17" s="105">
        <v>0</v>
      </c>
      <c r="AU17" s="105">
        <v>1</v>
      </c>
      <c r="AV17" s="105">
        <v>0</v>
      </c>
      <c r="AW17" s="105">
        <v>0</v>
      </c>
      <c r="AX17" s="105">
        <v>0</v>
      </c>
      <c r="AY17" s="105">
        <v>0</v>
      </c>
      <c r="AZ17" s="105">
        <v>0</v>
      </c>
      <c r="BA17" s="105">
        <v>0</v>
      </c>
      <c r="BB17" s="105">
        <v>0</v>
      </c>
      <c r="BC17" s="105">
        <v>0</v>
      </c>
      <c r="BD17" s="105">
        <v>0</v>
      </c>
      <c r="BE17" s="115">
        <f>BF17+BG17+BH17+BI17+BJ17+BK17+BL17+BM17+BN17+BO17+BP17</f>
        <v>9</v>
      </c>
      <c r="BF17" s="105">
        <v>8</v>
      </c>
      <c r="BG17" s="105">
        <v>0</v>
      </c>
      <c r="BH17" s="105">
        <v>1</v>
      </c>
      <c r="BI17" s="105">
        <v>0</v>
      </c>
      <c r="BJ17" s="105">
        <v>0</v>
      </c>
      <c r="BK17" s="105">
        <v>0</v>
      </c>
      <c r="BL17" s="105">
        <v>0</v>
      </c>
      <c r="BM17" s="105">
        <v>0</v>
      </c>
      <c r="BN17" s="105">
        <v>0</v>
      </c>
      <c r="BO17" s="105">
        <v>0</v>
      </c>
      <c r="BP17" s="105">
        <v>0</v>
      </c>
      <c r="BQ17" s="105">
        <v>0</v>
      </c>
      <c r="BR17" s="115">
        <f>BS17+BT17+BU17+BV17+BW17+BX17+BY17+BZ17+CA17+CB17+CC17</f>
        <v>21</v>
      </c>
      <c r="BS17" s="105">
        <v>17</v>
      </c>
      <c r="BT17" s="105">
        <v>0</v>
      </c>
      <c r="BU17" s="105">
        <v>2</v>
      </c>
      <c r="BV17" s="105">
        <v>0</v>
      </c>
      <c r="BW17" s="105">
        <v>2</v>
      </c>
      <c r="BX17" s="105">
        <v>0</v>
      </c>
      <c r="BY17" s="105">
        <v>0</v>
      </c>
      <c r="BZ17" s="105">
        <v>0</v>
      </c>
      <c r="CA17" s="105">
        <v>0</v>
      </c>
      <c r="CB17" s="105">
        <v>0</v>
      </c>
      <c r="CC17" s="105">
        <v>0</v>
      </c>
      <c r="CD17" s="105">
        <v>0</v>
      </c>
      <c r="CE17" s="105">
        <v>0</v>
      </c>
      <c r="CF17" s="115">
        <f>CG17+CH17+CI17+CJ17+CK17+CL17+CM17+CN17+CO17+CP17+CQ17</f>
        <v>0</v>
      </c>
      <c r="CG17" s="105">
        <v>0</v>
      </c>
      <c r="CH17" s="105">
        <v>0</v>
      </c>
      <c r="CI17" s="105">
        <v>0</v>
      </c>
      <c r="CJ17" s="105">
        <v>0</v>
      </c>
      <c r="CK17" s="105">
        <v>0</v>
      </c>
      <c r="CL17" s="105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</row>
    <row r="18" spans="1:96" ht="24">
      <c r="A18" s="104">
        <v>2</v>
      </c>
      <c r="B18" s="90" t="str">
        <f>'раздел 1-2'!B18</f>
        <v>гс5</v>
      </c>
      <c r="C18" s="90" t="str">
        <f>'раздел 1-2'!C18</f>
        <v>МБДОУ ЦРР детский сад "Теремок"</v>
      </c>
      <c r="D18" s="115">
        <f t="shared" ref="D18:D81" si="28">E18+F18+G18+H18+I18+J18+K18+L18+M18+N18+O18</f>
        <v>21</v>
      </c>
      <c r="E18" s="105">
        <v>17</v>
      </c>
      <c r="F18" s="105">
        <v>1</v>
      </c>
      <c r="G18" s="105">
        <v>2</v>
      </c>
      <c r="H18" s="105">
        <v>0</v>
      </c>
      <c r="I18" s="105">
        <v>1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105">
        <v>0</v>
      </c>
      <c r="P18" s="105">
        <v>0</v>
      </c>
      <c r="Q18" s="105">
        <v>21</v>
      </c>
      <c r="R18" s="115">
        <f t="shared" ref="R18:R81" si="29">S18+T18+U18+V18+W18+X18+Y18+Z18+AA18+AB18+AC18</f>
        <v>5</v>
      </c>
      <c r="S18" s="105">
        <v>3</v>
      </c>
      <c r="T18" s="105">
        <v>1</v>
      </c>
      <c r="U18" s="105">
        <v>0</v>
      </c>
      <c r="V18" s="105">
        <v>0</v>
      </c>
      <c r="W18" s="105">
        <v>1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15">
        <f t="shared" ref="AE18:AE81" si="30">AF18+AG18+AH18+AI18+AJ18+AK18+AL18+AM18+AN18+AO18+AP18</f>
        <v>5</v>
      </c>
      <c r="AF18" s="105">
        <v>3</v>
      </c>
      <c r="AG18" s="105">
        <v>1</v>
      </c>
      <c r="AH18" s="105">
        <v>0</v>
      </c>
      <c r="AI18" s="105">
        <v>0</v>
      </c>
      <c r="AJ18" s="105">
        <v>1</v>
      </c>
      <c r="AK18" s="105">
        <v>0</v>
      </c>
      <c r="AL18" s="105">
        <v>0</v>
      </c>
      <c r="AM18" s="105">
        <v>0</v>
      </c>
      <c r="AN18" s="105">
        <v>0</v>
      </c>
      <c r="AO18" s="105">
        <v>0</v>
      </c>
      <c r="AP18" s="105">
        <v>0</v>
      </c>
      <c r="AQ18" s="105">
        <v>0</v>
      </c>
      <c r="AR18" s="115">
        <f t="shared" ref="AR18:AR81" si="31">AS18+AT18+AU18+AV18+AW18+AX18+AY18+AZ18+BA18+BB18+BC18</f>
        <v>16</v>
      </c>
      <c r="AS18" s="105">
        <v>14</v>
      </c>
      <c r="AT18" s="105">
        <v>0</v>
      </c>
      <c r="AU18" s="105">
        <v>2</v>
      </c>
      <c r="AV18" s="105">
        <v>0</v>
      </c>
      <c r="AW18" s="105">
        <v>0</v>
      </c>
      <c r="AX18" s="105">
        <v>0</v>
      </c>
      <c r="AY18" s="105">
        <v>0</v>
      </c>
      <c r="AZ18" s="105">
        <v>0</v>
      </c>
      <c r="BA18" s="105">
        <v>0</v>
      </c>
      <c r="BB18" s="105">
        <v>0</v>
      </c>
      <c r="BC18" s="105">
        <v>0</v>
      </c>
      <c r="BD18" s="105">
        <v>0</v>
      </c>
      <c r="BE18" s="115">
        <f t="shared" ref="BE18:BE81" si="32">BF18+BG18+BH18+BI18+BJ18+BK18+BL18+BM18+BN18+BO18+BP18</f>
        <v>16</v>
      </c>
      <c r="BF18" s="105">
        <v>14</v>
      </c>
      <c r="BG18" s="105">
        <v>0</v>
      </c>
      <c r="BH18" s="105">
        <v>2</v>
      </c>
      <c r="BI18" s="105">
        <v>0</v>
      </c>
      <c r="BJ18" s="105">
        <v>0</v>
      </c>
      <c r="BK18" s="105">
        <v>0</v>
      </c>
      <c r="BL18" s="105">
        <v>0</v>
      </c>
      <c r="BM18" s="105">
        <v>0</v>
      </c>
      <c r="BN18" s="105">
        <v>0</v>
      </c>
      <c r="BO18" s="105">
        <v>0</v>
      </c>
      <c r="BP18" s="105">
        <v>0</v>
      </c>
      <c r="BQ18" s="105">
        <v>0</v>
      </c>
      <c r="BR18" s="115">
        <f t="shared" ref="BR18:BR81" si="33">BS18+BT18+BU18+BV18+BW18+BX18+BY18+BZ18+CA18+CB18+CC18</f>
        <v>21</v>
      </c>
      <c r="BS18" s="105">
        <v>17</v>
      </c>
      <c r="BT18" s="105">
        <v>1</v>
      </c>
      <c r="BU18" s="105">
        <v>2</v>
      </c>
      <c r="BV18" s="105">
        <v>0</v>
      </c>
      <c r="BW18" s="105">
        <v>1</v>
      </c>
      <c r="BX18" s="105">
        <v>0</v>
      </c>
      <c r="BY18" s="105">
        <v>0</v>
      </c>
      <c r="BZ18" s="105">
        <v>0</v>
      </c>
      <c r="CA18" s="105">
        <v>0</v>
      </c>
      <c r="CB18" s="105">
        <v>0</v>
      </c>
      <c r="CC18" s="105">
        <v>0</v>
      </c>
      <c r="CD18" s="105">
        <v>0</v>
      </c>
      <c r="CE18" s="105">
        <v>0</v>
      </c>
      <c r="CF18" s="115">
        <f t="shared" ref="CF18:CF81" si="34">CG18+CH18+CI18+CJ18+CK18+CL18+CM18+CN18+CO18+CP18+CQ18</f>
        <v>0</v>
      </c>
      <c r="CG18" s="105">
        <v>0</v>
      </c>
      <c r="CH18" s="105">
        <v>0</v>
      </c>
      <c r="CI18" s="105">
        <v>0</v>
      </c>
      <c r="CJ18" s="105">
        <v>0</v>
      </c>
      <c r="CK18" s="105">
        <v>0</v>
      </c>
      <c r="CL18" s="105">
        <v>0</v>
      </c>
      <c r="CM18" s="105">
        <v>0</v>
      </c>
      <c r="CN18" s="105">
        <v>0</v>
      </c>
      <c r="CO18" s="105">
        <v>0</v>
      </c>
      <c r="CP18" s="105">
        <v>0</v>
      </c>
      <c r="CQ18" s="105">
        <v>0</v>
      </c>
      <c r="CR18" s="105">
        <v>0</v>
      </c>
    </row>
    <row r="19" spans="1:96" ht="36">
      <c r="A19" s="104">
        <v>3</v>
      </c>
      <c r="B19" s="90" t="str">
        <f>'раздел 1-2'!B19</f>
        <v>гс5</v>
      </c>
      <c r="C19" s="90" t="str">
        <f>'раздел 1-2'!C19</f>
        <v>МБДОУ ДС комбинированного вида "Серебряное копытце"</v>
      </c>
      <c r="D19" s="115">
        <f t="shared" si="28"/>
        <v>12</v>
      </c>
      <c r="E19" s="105">
        <v>9</v>
      </c>
      <c r="F19" s="105">
        <v>1</v>
      </c>
      <c r="G19" s="105">
        <v>1</v>
      </c>
      <c r="H19" s="105">
        <v>0</v>
      </c>
      <c r="I19" s="105">
        <v>1</v>
      </c>
      <c r="J19" s="105">
        <v>0</v>
      </c>
      <c r="K19" s="105">
        <v>0</v>
      </c>
      <c r="L19" s="105">
        <v>0</v>
      </c>
      <c r="M19" s="105">
        <v>0</v>
      </c>
      <c r="N19" s="105">
        <v>0</v>
      </c>
      <c r="O19" s="105">
        <v>0</v>
      </c>
      <c r="P19" s="105">
        <v>0</v>
      </c>
      <c r="Q19" s="105">
        <v>12</v>
      </c>
      <c r="R19" s="115">
        <f t="shared" si="29"/>
        <v>7</v>
      </c>
      <c r="S19" s="105">
        <v>5</v>
      </c>
      <c r="T19" s="105">
        <v>1</v>
      </c>
      <c r="U19" s="105">
        <v>0</v>
      </c>
      <c r="V19" s="105">
        <v>0</v>
      </c>
      <c r="W19" s="105">
        <v>1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15">
        <f t="shared" si="30"/>
        <v>7</v>
      </c>
      <c r="AF19" s="105">
        <v>5</v>
      </c>
      <c r="AG19" s="105">
        <v>1</v>
      </c>
      <c r="AH19" s="105">
        <v>0</v>
      </c>
      <c r="AI19" s="105">
        <v>0</v>
      </c>
      <c r="AJ19" s="105">
        <v>1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0</v>
      </c>
      <c r="AQ19" s="105">
        <v>0</v>
      </c>
      <c r="AR19" s="115">
        <f t="shared" si="31"/>
        <v>5</v>
      </c>
      <c r="AS19" s="105">
        <v>4</v>
      </c>
      <c r="AT19" s="105">
        <v>0</v>
      </c>
      <c r="AU19" s="105">
        <v>1</v>
      </c>
      <c r="AV19" s="105">
        <v>0</v>
      </c>
      <c r="AW19" s="105">
        <v>0</v>
      </c>
      <c r="AX19" s="105">
        <v>0</v>
      </c>
      <c r="AY19" s="105">
        <v>0</v>
      </c>
      <c r="AZ19" s="105">
        <v>0</v>
      </c>
      <c r="BA19" s="105">
        <v>0</v>
      </c>
      <c r="BB19" s="105">
        <v>0</v>
      </c>
      <c r="BC19" s="105">
        <v>0</v>
      </c>
      <c r="BD19" s="105">
        <v>0</v>
      </c>
      <c r="BE19" s="115">
        <f t="shared" si="32"/>
        <v>5</v>
      </c>
      <c r="BF19" s="105">
        <v>4</v>
      </c>
      <c r="BG19" s="105">
        <v>0</v>
      </c>
      <c r="BH19" s="105">
        <v>1</v>
      </c>
      <c r="BI19" s="105">
        <v>0</v>
      </c>
      <c r="BJ19" s="105">
        <v>0</v>
      </c>
      <c r="BK19" s="105">
        <v>0</v>
      </c>
      <c r="BL19" s="105">
        <v>0</v>
      </c>
      <c r="BM19" s="105">
        <v>0</v>
      </c>
      <c r="BN19" s="105">
        <v>0</v>
      </c>
      <c r="BO19" s="105">
        <v>0</v>
      </c>
      <c r="BP19" s="105">
        <v>0</v>
      </c>
      <c r="BQ19" s="105">
        <v>0</v>
      </c>
      <c r="BR19" s="115">
        <f t="shared" si="33"/>
        <v>12</v>
      </c>
      <c r="BS19" s="105">
        <v>9</v>
      </c>
      <c r="BT19" s="105">
        <v>1</v>
      </c>
      <c r="BU19" s="105">
        <v>1</v>
      </c>
      <c r="BV19" s="105">
        <v>0</v>
      </c>
      <c r="BW19" s="105">
        <v>1</v>
      </c>
      <c r="BX19" s="105">
        <v>0</v>
      </c>
      <c r="BY19" s="105">
        <v>0</v>
      </c>
      <c r="BZ19" s="105">
        <v>0</v>
      </c>
      <c r="CA19" s="105">
        <v>0</v>
      </c>
      <c r="CB19" s="105">
        <v>0</v>
      </c>
      <c r="CC19" s="105">
        <v>0</v>
      </c>
      <c r="CD19" s="105">
        <v>0</v>
      </c>
      <c r="CE19" s="105">
        <v>0</v>
      </c>
      <c r="CF19" s="115">
        <f t="shared" si="34"/>
        <v>0</v>
      </c>
      <c r="CG19" s="105">
        <v>0</v>
      </c>
      <c r="CH19" s="105">
        <v>0</v>
      </c>
      <c r="CI19" s="105">
        <v>0</v>
      </c>
      <c r="CJ19" s="105">
        <v>0</v>
      </c>
      <c r="CK19" s="105">
        <v>0</v>
      </c>
      <c r="CL19" s="105">
        <v>0</v>
      </c>
      <c r="CM19" s="105">
        <v>0</v>
      </c>
      <c r="CN19" s="105">
        <v>0</v>
      </c>
      <c r="CO19" s="105">
        <v>0</v>
      </c>
      <c r="CP19" s="105">
        <v>0</v>
      </c>
      <c r="CQ19" s="105">
        <v>0</v>
      </c>
      <c r="CR19" s="105">
        <v>0</v>
      </c>
    </row>
    <row r="20" spans="1:96" ht="36">
      <c r="A20" s="104">
        <v>4</v>
      </c>
      <c r="B20" s="90" t="str">
        <f>'раздел 1-2'!B20</f>
        <v>гс5</v>
      </c>
      <c r="C20" s="90" t="str">
        <f>'раздел 1-2'!C20</f>
        <v>МБДОУ ЯС комбинированного вида "Подснежник"</v>
      </c>
      <c r="D20" s="115">
        <f t="shared" si="28"/>
        <v>17</v>
      </c>
      <c r="E20" s="105">
        <v>13</v>
      </c>
      <c r="F20" s="105">
        <v>1</v>
      </c>
      <c r="G20" s="105">
        <v>1</v>
      </c>
      <c r="H20" s="105">
        <v>1</v>
      </c>
      <c r="I20" s="105">
        <v>1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17</v>
      </c>
      <c r="R20" s="115">
        <f t="shared" si="29"/>
        <v>7</v>
      </c>
      <c r="S20" s="105">
        <v>4</v>
      </c>
      <c r="T20" s="105">
        <v>1</v>
      </c>
      <c r="U20" s="105">
        <v>1</v>
      </c>
      <c r="V20" s="105">
        <v>0</v>
      </c>
      <c r="W20" s="105">
        <v>1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15">
        <f t="shared" si="30"/>
        <v>7</v>
      </c>
      <c r="AF20" s="105">
        <v>4</v>
      </c>
      <c r="AG20" s="105">
        <v>1</v>
      </c>
      <c r="AH20" s="105">
        <v>1</v>
      </c>
      <c r="AI20" s="105">
        <v>0</v>
      </c>
      <c r="AJ20" s="105">
        <v>1</v>
      </c>
      <c r="AK20" s="105">
        <v>0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15">
        <f t="shared" si="31"/>
        <v>10</v>
      </c>
      <c r="AS20" s="105">
        <v>9</v>
      </c>
      <c r="AT20" s="105">
        <v>0</v>
      </c>
      <c r="AU20" s="105">
        <v>0</v>
      </c>
      <c r="AV20" s="105">
        <v>1</v>
      </c>
      <c r="AW20" s="105">
        <v>0</v>
      </c>
      <c r="AX20" s="105">
        <v>0</v>
      </c>
      <c r="AY20" s="105">
        <v>0</v>
      </c>
      <c r="AZ20" s="105">
        <v>0</v>
      </c>
      <c r="BA20" s="105">
        <v>0</v>
      </c>
      <c r="BB20" s="105">
        <v>0</v>
      </c>
      <c r="BC20" s="105">
        <v>0</v>
      </c>
      <c r="BD20" s="105">
        <v>0</v>
      </c>
      <c r="BE20" s="115">
        <f t="shared" si="32"/>
        <v>10</v>
      </c>
      <c r="BF20" s="105">
        <v>9</v>
      </c>
      <c r="BG20" s="105">
        <v>0</v>
      </c>
      <c r="BH20" s="105">
        <v>0</v>
      </c>
      <c r="BI20" s="105">
        <v>1</v>
      </c>
      <c r="BJ20" s="105">
        <v>0</v>
      </c>
      <c r="BK20" s="105">
        <v>0</v>
      </c>
      <c r="BL20" s="105">
        <v>0</v>
      </c>
      <c r="BM20" s="105">
        <v>0</v>
      </c>
      <c r="BN20" s="105">
        <v>0</v>
      </c>
      <c r="BO20" s="105">
        <v>0</v>
      </c>
      <c r="BP20" s="105">
        <v>0</v>
      </c>
      <c r="BQ20" s="105">
        <v>0</v>
      </c>
      <c r="BR20" s="115">
        <f t="shared" si="33"/>
        <v>17</v>
      </c>
      <c r="BS20" s="105">
        <v>13</v>
      </c>
      <c r="BT20" s="105">
        <v>1</v>
      </c>
      <c r="BU20" s="105">
        <v>1</v>
      </c>
      <c r="BV20" s="105">
        <v>1</v>
      </c>
      <c r="BW20" s="105">
        <v>1</v>
      </c>
      <c r="BX20" s="105">
        <v>0</v>
      </c>
      <c r="BY20" s="105">
        <v>0</v>
      </c>
      <c r="BZ20" s="105">
        <v>0</v>
      </c>
      <c r="CA20" s="105">
        <v>0</v>
      </c>
      <c r="CB20" s="105">
        <v>0</v>
      </c>
      <c r="CC20" s="105">
        <v>0</v>
      </c>
      <c r="CD20" s="105">
        <v>0</v>
      </c>
      <c r="CE20" s="105">
        <v>0</v>
      </c>
      <c r="CF20" s="115">
        <f t="shared" si="34"/>
        <v>0</v>
      </c>
      <c r="CG20" s="105">
        <v>0</v>
      </c>
      <c r="CH20" s="105">
        <v>0</v>
      </c>
      <c r="CI20" s="105">
        <v>0</v>
      </c>
      <c r="CJ20" s="105">
        <v>0</v>
      </c>
      <c r="CK20" s="105">
        <v>0</v>
      </c>
      <c r="CL20" s="105">
        <v>0</v>
      </c>
      <c r="CM20" s="105">
        <v>0</v>
      </c>
      <c r="CN20" s="105">
        <v>0</v>
      </c>
      <c r="CO20" s="105">
        <v>0</v>
      </c>
      <c r="CP20" s="105">
        <v>0</v>
      </c>
      <c r="CQ20" s="105">
        <v>0</v>
      </c>
      <c r="CR20" s="105">
        <v>0</v>
      </c>
    </row>
    <row r="21" spans="1:96">
      <c r="A21" s="104">
        <v>5</v>
      </c>
      <c r="B21" s="90" t="str">
        <f>'раздел 1-2'!B21</f>
        <v>гс5</v>
      </c>
      <c r="C21" s="90" t="str">
        <f>'раздел 1-2'!C21</f>
        <v>МАДОУ д/с "Брусничка"</v>
      </c>
      <c r="D21" s="115">
        <f t="shared" si="28"/>
        <v>13</v>
      </c>
      <c r="E21" s="105">
        <v>10</v>
      </c>
      <c r="F21" s="105">
        <v>1</v>
      </c>
      <c r="G21" s="105">
        <v>1</v>
      </c>
      <c r="H21" s="105">
        <v>0</v>
      </c>
      <c r="I21" s="105">
        <v>1</v>
      </c>
      <c r="J21" s="105">
        <v>0</v>
      </c>
      <c r="K21" s="105">
        <v>0</v>
      </c>
      <c r="L21" s="105">
        <v>0</v>
      </c>
      <c r="M21" s="105">
        <v>0</v>
      </c>
      <c r="N21" s="105">
        <v>0</v>
      </c>
      <c r="O21" s="105">
        <v>0</v>
      </c>
      <c r="P21" s="105">
        <v>0</v>
      </c>
      <c r="Q21" s="105">
        <v>3</v>
      </c>
      <c r="R21" s="115">
        <f t="shared" si="29"/>
        <v>7</v>
      </c>
      <c r="S21" s="105">
        <v>5</v>
      </c>
      <c r="T21" s="105">
        <v>0</v>
      </c>
      <c r="U21" s="105">
        <v>1</v>
      </c>
      <c r="V21" s="105">
        <v>0</v>
      </c>
      <c r="W21" s="105">
        <v>1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15">
        <f t="shared" si="30"/>
        <v>7</v>
      </c>
      <c r="AF21" s="105">
        <v>5</v>
      </c>
      <c r="AG21" s="105">
        <v>0</v>
      </c>
      <c r="AH21" s="105">
        <v>1</v>
      </c>
      <c r="AI21" s="105">
        <v>0</v>
      </c>
      <c r="AJ21" s="105">
        <v>1</v>
      </c>
      <c r="AK21" s="105">
        <v>0</v>
      </c>
      <c r="AL21" s="105">
        <v>0</v>
      </c>
      <c r="AM21" s="105">
        <v>0</v>
      </c>
      <c r="AN21" s="105">
        <v>0</v>
      </c>
      <c r="AO21" s="105">
        <v>0</v>
      </c>
      <c r="AP21" s="105">
        <v>0</v>
      </c>
      <c r="AQ21" s="105">
        <v>0</v>
      </c>
      <c r="AR21" s="115">
        <f t="shared" si="31"/>
        <v>6</v>
      </c>
      <c r="AS21" s="105">
        <v>5</v>
      </c>
      <c r="AT21" s="105">
        <v>1</v>
      </c>
      <c r="AU21" s="105">
        <v>0</v>
      </c>
      <c r="AV21" s="105">
        <v>0</v>
      </c>
      <c r="AW21" s="105">
        <v>0</v>
      </c>
      <c r="AX21" s="105">
        <v>0</v>
      </c>
      <c r="AY21" s="105">
        <v>0</v>
      </c>
      <c r="AZ21" s="105">
        <v>0</v>
      </c>
      <c r="BA21" s="105">
        <v>0</v>
      </c>
      <c r="BB21" s="105">
        <v>0</v>
      </c>
      <c r="BC21" s="105">
        <v>0</v>
      </c>
      <c r="BD21" s="105">
        <v>0</v>
      </c>
      <c r="BE21" s="115">
        <f t="shared" si="32"/>
        <v>6</v>
      </c>
      <c r="BF21" s="105">
        <v>5</v>
      </c>
      <c r="BG21" s="105">
        <v>1</v>
      </c>
      <c r="BH21" s="105">
        <v>0</v>
      </c>
      <c r="BI21" s="105">
        <v>0</v>
      </c>
      <c r="BJ21" s="105">
        <v>0</v>
      </c>
      <c r="BK21" s="105">
        <v>0</v>
      </c>
      <c r="BL21" s="105">
        <v>0</v>
      </c>
      <c r="BM21" s="105">
        <v>0</v>
      </c>
      <c r="BN21" s="105">
        <v>0</v>
      </c>
      <c r="BO21" s="105">
        <v>0</v>
      </c>
      <c r="BP21" s="105">
        <v>0</v>
      </c>
      <c r="BQ21" s="105">
        <v>0</v>
      </c>
      <c r="BR21" s="115">
        <f t="shared" si="33"/>
        <v>13</v>
      </c>
      <c r="BS21" s="105">
        <v>10</v>
      </c>
      <c r="BT21" s="105">
        <v>1</v>
      </c>
      <c r="BU21" s="105">
        <v>1</v>
      </c>
      <c r="BV21" s="105">
        <v>0</v>
      </c>
      <c r="BW21" s="105">
        <v>1</v>
      </c>
      <c r="BX21" s="105">
        <v>0</v>
      </c>
      <c r="BY21" s="105">
        <v>0</v>
      </c>
      <c r="BZ21" s="105">
        <v>0</v>
      </c>
      <c r="CA21" s="105">
        <v>0</v>
      </c>
      <c r="CB21" s="105">
        <v>0</v>
      </c>
      <c r="CC21" s="105">
        <v>0</v>
      </c>
      <c r="CD21" s="105">
        <v>0</v>
      </c>
      <c r="CE21" s="105">
        <v>0</v>
      </c>
      <c r="CF21" s="115">
        <f t="shared" si="34"/>
        <v>0</v>
      </c>
      <c r="CG21" s="105">
        <v>0</v>
      </c>
      <c r="CH21" s="105">
        <v>0</v>
      </c>
      <c r="CI21" s="105">
        <v>0</v>
      </c>
      <c r="CJ21" s="105">
        <v>0</v>
      </c>
      <c r="CK21" s="105">
        <v>0</v>
      </c>
      <c r="CL21" s="105">
        <v>0</v>
      </c>
      <c r="CM21" s="105">
        <v>0</v>
      </c>
      <c r="CN21" s="105">
        <v>0</v>
      </c>
      <c r="CO21" s="105">
        <v>0</v>
      </c>
      <c r="CP21" s="105">
        <v>0</v>
      </c>
      <c r="CQ21" s="105">
        <v>0</v>
      </c>
      <c r="CR21" s="105">
        <v>0</v>
      </c>
    </row>
    <row r="22" spans="1:96">
      <c r="A22" s="104">
        <v>6</v>
      </c>
      <c r="B22" s="90">
        <f>'раздел 1-2'!B22</f>
        <v>0</v>
      </c>
      <c r="C22" s="90">
        <f>'раздел 1-2'!C22</f>
        <v>0</v>
      </c>
      <c r="D22" s="115">
        <f t="shared" si="28"/>
        <v>0</v>
      </c>
      <c r="R22" s="115">
        <f t="shared" si="29"/>
        <v>0</v>
      </c>
      <c r="AE22" s="115">
        <f t="shared" si="30"/>
        <v>0</v>
      </c>
      <c r="AR22" s="115">
        <f t="shared" si="31"/>
        <v>0</v>
      </c>
      <c r="BE22" s="115">
        <f t="shared" si="32"/>
        <v>0</v>
      </c>
      <c r="BR22" s="115">
        <f t="shared" si="33"/>
        <v>0</v>
      </c>
      <c r="CF22" s="115">
        <f t="shared" si="34"/>
        <v>0</v>
      </c>
    </row>
    <row r="23" spans="1:96">
      <c r="A23" s="104">
        <v>7</v>
      </c>
      <c r="B23" s="90">
        <f>'раздел 1-2'!B23</f>
        <v>0</v>
      </c>
      <c r="C23" s="90">
        <f>'раздел 1-2'!C23</f>
        <v>0</v>
      </c>
      <c r="D23" s="115">
        <f t="shared" si="28"/>
        <v>0</v>
      </c>
      <c r="R23" s="115">
        <f t="shared" si="29"/>
        <v>0</v>
      </c>
      <c r="AE23" s="115">
        <f t="shared" si="30"/>
        <v>0</v>
      </c>
      <c r="AR23" s="115">
        <f t="shared" si="31"/>
        <v>0</v>
      </c>
      <c r="BE23" s="115">
        <f t="shared" si="32"/>
        <v>0</v>
      </c>
      <c r="BR23" s="115">
        <f t="shared" si="33"/>
        <v>0</v>
      </c>
      <c r="CF23" s="115">
        <f t="shared" si="34"/>
        <v>0</v>
      </c>
    </row>
    <row r="24" spans="1:96">
      <c r="A24" s="104">
        <v>8</v>
      </c>
      <c r="B24" s="90">
        <f>'раздел 1-2'!B24</f>
        <v>0</v>
      </c>
      <c r="C24" s="90">
        <f>'раздел 1-2'!C24</f>
        <v>0</v>
      </c>
      <c r="D24" s="115">
        <f t="shared" si="28"/>
        <v>0</v>
      </c>
      <c r="R24" s="115">
        <f t="shared" si="29"/>
        <v>0</v>
      </c>
      <c r="AE24" s="115">
        <f t="shared" si="30"/>
        <v>0</v>
      </c>
      <c r="AR24" s="115">
        <f t="shared" si="31"/>
        <v>0</v>
      </c>
      <c r="BE24" s="115">
        <f t="shared" si="32"/>
        <v>0</v>
      </c>
      <c r="BR24" s="115">
        <f t="shared" si="33"/>
        <v>0</v>
      </c>
      <c r="CF24" s="115">
        <f t="shared" si="34"/>
        <v>0</v>
      </c>
    </row>
    <row r="25" spans="1:96">
      <c r="A25" s="104">
        <v>9</v>
      </c>
      <c r="B25" s="90">
        <f>'раздел 1-2'!B25</f>
        <v>0</v>
      </c>
      <c r="C25" s="90">
        <f>'раздел 1-2'!C25</f>
        <v>0</v>
      </c>
      <c r="D25" s="115">
        <f t="shared" si="28"/>
        <v>0</v>
      </c>
      <c r="R25" s="115">
        <f t="shared" si="29"/>
        <v>0</v>
      </c>
      <c r="AE25" s="115">
        <f t="shared" si="30"/>
        <v>0</v>
      </c>
      <c r="AR25" s="115">
        <f t="shared" si="31"/>
        <v>0</v>
      </c>
      <c r="BE25" s="115">
        <f t="shared" si="32"/>
        <v>0</v>
      </c>
      <c r="BR25" s="115">
        <f t="shared" si="33"/>
        <v>0</v>
      </c>
      <c r="CF25" s="115">
        <f t="shared" si="34"/>
        <v>0</v>
      </c>
    </row>
    <row r="26" spans="1:96">
      <c r="A26" s="104">
        <v>10</v>
      </c>
      <c r="B26" s="90">
        <f>'раздел 1-2'!B26</f>
        <v>0</v>
      </c>
      <c r="C26" s="90">
        <f>'раздел 1-2'!C26</f>
        <v>0</v>
      </c>
      <c r="D26" s="115">
        <f t="shared" si="28"/>
        <v>0</v>
      </c>
      <c r="R26" s="115">
        <f t="shared" si="29"/>
        <v>0</v>
      </c>
      <c r="AE26" s="115">
        <f t="shared" si="30"/>
        <v>0</v>
      </c>
      <c r="AR26" s="115">
        <f t="shared" si="31"/>
        <v>0</v>
      </c>
      <c r="BE26" s="115">
        <f t="shared" si="32"/>
        <v>0</v>
      </c>
      <c r="BR26" s="115">
        <f t="shared" si="33"/>
        <v>0</v>
      </c>
      <c r="CF26" s="115">
        <f t="shared" si="34"/>
        <v>0</v>
      </c>
    </row>
    <row r="27" spans="1:96">
      <c r="A27" s="104">
        <v>11</v>
      </c>
      <c r="B27" s="90">
        <f>'раздел 1-2'!B27</f>
        <v>0</v>
      </c>
      <c r="C27" s="90">
        <f>'раздел 1-2'!C27</f>
        <v>0</v>
      </c>
      <c r="D27" s="115">
        <f t="shared" si="28"/>
        <v>0</v>
      </c>
      <c r="R27" s="115">
        <f t="shared" si="29"/>
        <v>0</v>
      </c>
      <c r="AE27" s="115">
        <f t="shared" si="30"/>
        <v>0</v>
      </c>
      <c r="AR27" s="115">
        <f t="shared" si="31"/>
        <v>0</v>
      </c>
      <c r="BE27" s="115">
        <f t="shared" si="32"/>
        <v>0</v>
      </c>
      <c r="BR27" s="115">
        <f t="shared" si="33"/>
        <v>0</v>
      </c>
      <c r="CF27" s="115">
        <f t="shared" si="34"/>
        <v>0</v>
      </c>
    </row>
    <row r="28" spans="1:96">
      <c r="A28" s="104">
        <v>12</v>
      </c>
      <c r="B28" s="90">
        <f>'раздел 1-2'!B28</f>
        <v>0</v>
      </c>
      <c r="C28" s="90">
        <f>'раздел 1-2'!C28</f>
        <v>0</v>
      </c>
      <c r="D28" s="115">
        <f t="shared" si="28"/>
        <v>0</v>
      </c>
      <c r="R28" s="115">
        <f t="shared" si="29"/>
        <v>0</v>
      </c>
      <c r="AE28" s="115">
        <f t="shared" si="30"/>
        <v>0</v>
      </c>
      <c r="AR28" s="115">
        <f t="shared" si="31"/>
        <v>0</v>
      </c>
      <c r="BE28" s="115">
        <f t="shared" si="32"/>
        <v>0</v>
      </c>
      <c r="BR28" s="115">
        <f t="shared" si="33"/>
        <v>0</v>
      </c>
      <c r="CF28" s="115">
        <f t="shared" si="34"/>
        <v>0</v>
      </c>
    </row>
    <row r="29" spans="1:96">
      <c r="A29" s="104">
        <v>13</v>
      </c>
      <c r="B29" s="90">
        <f>'раздел 1-2'!B29</f>
        <v>0</v>
      </c>
      <c r="C29" s="90">
        <f>'раздел 1-2'!C29</f>
        <v>0</v>
      </c>
      <c r="D29" s="115">
        <f t="shared" si="28"/>
        <v>0</v>
      </c>
      <c r="R29" s="115">
        <f t="shared" si="29"/>
        <v>0</v>
      </c>
      <c r="AE29" s="115">
        <f t="shared" si="30"/>
        <v>0</v>
      </c>
      <c r="AR29" s="115">
        <f t="shared" si="31"/>
        <v>0</v>
      </c>
      <c r="BE29" s="115">
        <f t="shared" si="32"/>
        <v>0</v>
      </c>
      <c r="BR29" s="115">
        <f t="shared" si="33"/>
        <v>0</v>
      </c>
      <c r="CF29" s="115">
        <f t="shared" si="34"/>
        <v>0</v>
      </c>
    </row>
    <row r="30" spans="1:96">
      <c r="A30" s="104">
        <v>14</v>
      </c>
      <c r="B30" s="90">
        <f>'раздел 1-2'!B30</f>
        <v>0</v>
      </c>
      <c r="C30" s="90">
        <f>'раздел 1-2'!C30</f>
        <v>0</v>
      </c>
      <c r="D30" s="115">
        <f t="shared" si="28"/>
        <v>0</v>
      </c>
      <c r="R30" s="115">
        <f t="shared" si="29"/>
        <v>0</v>
      </c>
      <c r="AE30" s="115">
        <f t="shared" si="30"/>
        <v>0</v>
      </c>
      <c r="AR30" s="115">
        <f t="shared" si="31"/>
        <v>0</v>
      </c>
      <c r="BE30" s="115">
        <f t="shared" si="32"/>
        <v>0</v>
      </c>
      <c r="BR30" s="115">
        <f t="shared" si="33"/>
        <v>0</v>
      </c>
      <c r="CF30" s="115">
        <f t="shared" si="34"/>
        <v>0</v>
      </c>
    </row>
    <row r="31" spans="1:96">
      <c r="A31" s="104">
        <v>15</v>
      </c>
      <c r="B31" s="90">
        <f>'раздел 1-2'!B31</f>
        <v>0</v>
      </c>
      <c r="C31" s="90">
        <f>'раздел 1-2'!C31</f>
        <v>0</v>
      </c>
      <c r="D31" s="115">
        <f t="shared" si="28"/>
        <v>0</v>
      </c>
      <c r="R31" s="115">
        <f t="shared" si="29"/>
        <v>0</v>
      </c>
      <c r="AE31" s="115">
        <f t="shared" si="30"/>
        <v>0</v>
      </c>
      <c r="AR31" s="115">
        <f t="shared" si="31"/>
        <v>0</v>
      </c>
      <c r="BE31" s="115">
        <f t="shared" si="32"/>
        <v>0</v>
      </c>
      <c r="BR31" s="115">
        <f t="shared" si="33"/>
        <v>0</v>
      </c>
      <c r="CF31" s="115">
        <f t="shared" si="34"/>
        <v>0</v>
      </c>
    </row>
    <row r="32" spans="1:96">
      <c r="A32" s="104">
        <v>16</v>
      </c>
      <c r="B32" s="90">
        <f>'раздел 1-2'!B32</f>
        <v>0</v>
      </c>
      <c r="C32" s="90">
        <f>'раздел 1-2'!C32</f>
        <v>0</v>
      </c>
      <c r="D32" s="115">
        <f t="shared" si="28"/>
        <v>0</v>
      </c>
      <c r="R32" s="115">
        <f t="shared" si="29"/>
        <v>0</v>
      </c>
      <c r="AE32" s="115">
        <f t="shared" si="30"/>
        <v>0</v>
      </c>
      <c r="AR32" s="115">
        <f t="shared" si="31"/>
        <v>0</v>
      </c>
      <c r="BE32" s="115">
        <f t="shared" si="32"/>
        <v>0</v>
      </c>
      <c r="BR32" s="115">
        <f t="shared" si="33"/>
        <v>0</v>
      </c>
      <c r="CF32" s="115">
        <f t="shared" si="34"/>
        <v>0</v>
      </c>
    </row>
    <row r="33" spans="1:84">
      <c r="A33" s="104">
        <v>17</v>
      </c>
      <c r="B33" s="90">
        <f>'раздел 1-2'!B33</f>
        <v>0</v>
      </c>
      <c r="C33" s="90">
        <f>'раздел 1-2'!C33</f>
        <v>0</v>
      </c>
      <c r="D33" s="115">
        <f t="shared" si="28"/>
        <v>0</v>
      </c>
      <c r="R33" s="115">
        <f t="shared" si="29"/>
        <v>0</v>
      </c>
      <c r="AE33" s="115">
        <f t="shared" si="30"/>
        <v>0</v>
      </c>
      <c r="AR33" s="115">
        <f t="shared" si="31"/>
        <v>0</v>
      </c>
      <c r="BE33" s="115">
        <f t="shared" si="32"/>
        <v>0</v>
      </c>
      <c r="BR33" s="115">
        <f t="shared" si="33"/>
        <v>0</v>
      </c>
      <c r="CF33" s="115">
        <f t="shared" si="34"/>
        <v>0</v>
      </c>
    </row>
    <row r="34" spans="1:84">
      <c r="A34" s="104">
        <v>18</v>
      </c>
      <c r="B34" s="90">
        <f>'раздел 1-2'!B34</f>
        <v>0</v>
      </c>
      <c r="C34" s="90">
        <f>'раздел 1-2'!C34</f>
        <v>0</v>
      </c>
      <c r="D34" s="115">
        <f t="shared" si="28"/>
        <v>0</v>
      </c>
      <c r="R34" s="115">
        <f t="shared" si="29"/>
        <v>0</v>
      </c>
      <c r="AE34" s="115">
        <f t="shared" si="30"/>
        <v>0</v>
      </c>
      <c r="AR34" s="115">
        <f t="shared" si="31"/>
        <v>0</v>
      </c>
      <c r="BE34" s="115">
        <f t="shared" si="32"/>
        <v>0</v>
      </c>
      <c r="BR34" s="115">
        <f t="shared" si="33"/>
        <v>0</v>
      </c>
      <c r="CF34" s="115">
        <f t="shared" si="34"/>
        <v>0</v>
      </c>
    </row>
    <row r="35" spans="1:84">
      <c r="A35" s="104">
        <v>19</v>
      </c>
      <c r="B35" s="90">
        <f>'раздел 1-2'!B35</f>
        <v>0</v>
      </c>
      <c r="C35" s="90">
        <f>'раздел 1-2'!C35</f>
        <v>0</v>
      </c>
      <c r="D35" s="115">
        <f t="shared" si="28"/>
        <v>0</v>
      </c>
      <c r="R35" s="115">
        <f t="shared" si="29"/>
        <v>0</v>
      </c>
      <c r="AE35" s="115">
        <f t="shared" si="30"/>
        <v>0</v>
      </c>
      <c r="AR35" s="115">
        <f t="shared" si="31"/>
        <v>0</v>
      </c>
      <c r="BE35" s="115">
        <f t="shared" si="32"/>
        <v>0</v>
      </c>
      <c r="BR35" s="115">
        <f t="shared" si="33"/>
        <v>0</v>
      </c>
      <c r="CF35" s="115">
        <f t="shared" si="34"/>
        <v>0</v>
      </c>
    </row>
    <row r="36" spans="1:84">
      <c r="A36" s="104">
        <v>20</v>
      </c>
      <c r="B36" s="90">
        <f>'раздел 1-2'!B36</f>
        <v>0</v>
      </c>
      <c r="C36" s="90">
        <f>'раздел 1-2'!C36</f>
        <v>0</v>
      </c>
      <c r="D36" s="115">
        <f t="shared" si="28"/>
        <v>0</v>
      </c>
      <c r="R36" s="115">
        <f t="shared" si="29"/>
        <v>0</v>
      </c>
      <c r="AE36" s="115">
        <f t="shared" si="30"/>
        <v>0</v>
      </c>
      <c r="AR36" s="115">
        <f t="shared" si="31"/>
        <v>0</v>
      </c>
      <c r="BE36" s="115">
        <f t="shared" si="32"/>
        <v>0</v>
      </c>
      <c r="BR36" s="115">
        <f t="shared" si="33"/>
        <v>0</v>
      </c>
      <c r="CF36" s="115">
        <f t="shared" si="34"/>
        <v>0</v>
      </c>
    </row>
    <row r="37" spans="1:84">
      <c r="A37" s="104">
        <v>21</v>
      </c>
      <c r="B37" s="90">
        <f>'раздел 1-2'!B37</f>
        <v>0</v>
      </c>
      <c r="C37" s="90">
        <f>'раздел 1-2'!C37</f>
        <v>0</v>
      </c>
      <c r="D37" s="115">
        <f t="shared" si="28"/>
        <v>0</v>
      </c>
      <c r="R37" s="115">
        <f t="shared" si="29"/>
        <v>0</v>
      </c>
      <c r="AE37" s="115">
        <f t="shared" si="30"/>
        <v>0</v>
      </c>
      <c r="AR37" s="115">
        <f t="shared" si="31"/>
        <v>0</v>
      </c>
      <c r="BE37" s="115">
        <f t="shared" si="32"/>
        <v>0</v>
      </c>
      <c r="BR37" s="115">
        <f t="shared" si="33"/>
        <v>0</v>
      </c>
      <c r="CF37" s="115">
        <f t="shared" si="34"/>
        <v>0</v>
      </c>
    </row>
    <row r="38" spans="1:84">
      <c r="A38" s="104">
        <v>22</v>
      </c>
      <c r="B38" s="90">
        <f>'раздел 1-2'!B38</f>
        <v>0</v>
      </c>
      <c r="C38" s="90">
        <f>'раздел 1-2'!C38</f>
        <v>0</v>
      </c>
      <c r="D38" s="115">
        <f t="shared" si="28"/>
        <v>0</v>
      </c>
      <c r="R38" s="115">
        <f t="shared" si="29"/>
        <v>0</v>
      </c>
      <c r="AE38" s="115">
        <f t="shared" si="30"/>
        <v>0</v>
      </c>
      <c r="AR38" s="115">
        <f t="shared" si="31"/>
        <v>0</v>
      </c>
      <c r="BE38" s="115">
        <f t="shared" si="32"/>
        <v>0</v>
      </c>
      <c r="BR38" s="115">
        <f t="shared" si="33"/>
        <v>0</v>
      </c>
      <c r="CF38" s="115">
        <f t="shared" si="34"/>
        <v>0</v>
      </c>
    </row>
    <row r="39" spans="1:84">
      <c r="A39" s="104">
        <v>23</v>
      </c>
      <c r="B39" s="90">
        <f>'раздел 1-2'!B39</f>
        <v>0</v>
      </c>
      <c r="C39" s="90">
        <f>'раздел 1-2'!C39</f>
        <v>0</v>
      </c>
      <c r="D39" s="115">
        <f t="shared" si="28"/>
        <v>0</v>
      </c>
      <c r="R39" s="115">
        <f t="shared" si="29"/>
        <v>0</v>
      </c>
      <c r="AE39" s="115">
        <f t="shared" si="30"/>
        <v>0</v>
      </c>
      <c r="AR39" s="115">
        <f t="shared" si="31"/>
        <v>0</v>
      </c>
      <c r="BE39" s="115">
        <f t="shared" si="32"/>
        <v>0</v>
      </c>
      <c r="BR39" s="115">
        <f t="shared" si="33"/>
        <v>0</v>
      </c>
      <c r="CF39" s="115">
        <f t="shared" si="34"/>
        <v>0</v>
      </c>
    </row>
    <row r="40" spans="1:84">
      <c r="A40" s="104">
        <v>24</v>
      </c>
      <c r="B40" s="90">
        <f>'раздел 1-2'!B40</f>
        <v>0</v>
      </c>
      <c r="C40" s="90">
        <f>'раздел 1-2'!C40</f>
        <v>0</v>
      </c>
      <c r="D40" s="115">
        <f t="shared" si="28"/>
        <v>0</v>
      </c>
      <c r="R40" s="115">
        <f t="shared" si="29"/>
        <v>0</v>
      </c>
      <c r="AE40" s="115">
        <f t="shared" si="30"/>
        <v>0</v>
      </c>
      <c r="AR40" s="115">
        <f t="shared" si="31"/>
        <v>0</v>
      </c>
      <c r="BE40" s="115">
        <f t="shared" si="32"/>
        <v>0</v>
      </c>
      <c r="BR40" s="115">
        <f t="shared" si="33"/>
        <v>0</v>
      </c>
      <c r="CF40" s="115">
        <f t="shared" si="34"/>
        <v>0</v>
      </c>
    </row>
    <row r="41" spans="1:84">
      <c r="A41" s="104">
        <v>25</v>
      </c>
      <c r="B41" s="90">
        <f>'раздел 1-2'!B41</f>
        <v>0</v>
      </c>
      <c r="C41" s="90">
        <f>'раздел 1-2'!C41</f>
        <v>0</v>
      </c>
      <c r="D41" s="115">
        <f t="shared" si="28"/>
        <v>0</v>
      </c>
      <c r="R41" s="115">
        <f t="shared" si="29"/>
        <v>0</v>
      </c>
      <c r="AE41" s="115">
        <f t="shared" si="30"/>
        <v>0</v>
      </c>
      <c r="AR41" s="115">
        <f t="shared" si="31"/>
        <v>0</v>
      </c>
      <c r="BE41" s="115">
        <f t="shared" si="32"/>
        <v>0</v>
      </c>
      <c r="BR41" s="115">
        <f t="shared" si="33"/>
        <v>0</v>
      </c>
      <c r="CF41" s="115">
        <f t="shared" si="34"/>
        <v>0</v>
      </c>
    </row>
    <row r="42" spans="1:84">
      <c r="A42" s="104">
        <v>26</v>
      </c>
      <c r="B42" s="90">
        <f>'раздел 1-2'!B42</f>
        <v>0</v>
      </c>
      <c r="C42" s="90">
        <f>'раздел 1-2'!C42</f>
        <v>0</v>
      </c>
      <c r="D42" s="115">
        <f t="shared" si="28"/>
        <v>0</v>
      </c>
      <c r="R42" s="115">
        <f t="shared" si="29"/>
        <v>0</v>
      </c>
      <c r="AE42" s="115">
        <f t="shared" si="30"/>
        <v>0</v>
      </c>
      <c r="AR42" s="115">
        <f t="shared" si="31"/>
        <v>0</v>
      </c>
      <c r="BE42" s="115">
        <f t="shared" si="32"/>
        <v>0</v>
      </c>
      <c r="BR42" s="115">
        <f t="shared" si="33"/>
        <v>0</v>
      </c>
      <c r="CF42" s="115">
        <f t="shared" si="34"/>
        <v>0</v>
      </c>
    </row>
    <row r="43" spans="1:84">
      <c r="A43" s="104">
        <v>27</v>
      </c>
      <c r="B43" s="90">
        <f>'раздел 1-2'!B43</f>
        <v>0</v>
      </c>
      <c r="C43" s="90">
        <f>'раздел 1-2'!C43</f>
        <v>0</v>
      </c>
      <c r="D43" s="115">
        <f t="shared" si="28"/>
        <v>0</v>
      </c>
      <c r="R43" s="115">
        <f t="shared" si="29"/>
        <v>0</v>
      </c>
      <c r="AE43" s="115">
        <f t="shared" si="30"/>
        <v>0</v>
      </c>
      <c r="AR43" s="115">
        <f t="shared" si="31"/>
        <v>0</v>
      </c>
      <c r="BE43" s="115">
        <f t="shared" si="32"/>
        <v>0</v>
      </c>
      <c r="BR43" s="115">
        <f t="shared" si="33"/>
        <v>0</v>
      </c>
      <c r="CF43" s="115">
        <f t="shared" si="34"/>
        <v>0</v>
      </c>
    </row>
    <row r="44" spans="1:84">
      <c r="A44" s="104">
        <v>28</v>
      </c>
      <c r="B44" s="90">
        <f>'раздел 1-2'!B44</f>
        <v>0</v>
      </c>
      <c r="C44" s="90">
        <f>'раздел 1-2'!C44</f>
        <v>0</v>
      </c>
      <c r="D44" s="115">
        <f t="shared" si="28"/>
        <v>0</v>
      </c>
      <c r="R44" s="115">
        <f t="shared" si="29"/>
        <v>0</v>
      </c>
      <c r="AE44" s="115">
        <f t="shared" si="30"/>
        <v>0</v>
      </c>
      <c r="AR44" s="115">
        <f t="shared" si="31"/>
        <v>0</v>
      </c>
      <c r="BE44" s="115">
        <f t="shared" si="32"/>
        <v>0</v>
      </c>
      <c r="BR44" s="115">
        <f t="shared" si="33"/>
        <v>0</v>
      </c>
      <c r="CF44" s="115">
        <f t="shared" si="34"/>
        <v>0</v>
      </c>
    </row>
    <row r="45" spans="1:84">
      <c r="A45" s="104">
        <v>29</v>
      </c>
      <c r="B45" s="90">
        <f>'раздел 1-2'!B45</f>
        <v>0</v>
      </c>
      <c r="C45" s="90">
        <f>'раздел 1-2'!C45</f>
        <v>0</v>
      </c>
      <c r="D45" s="115">
        <f t="shared" si="28"/>
        <v>0</v>
      </c>
      <c r="R45" s="115">
        <f t="shared" si="29"/>
        <v>0</v>
      </c>
      <c r="AE45" s="115">
        <f t="shared" si="30"/>
        <v>0</v>
      </c>
      <c r="AR45" s="115">
        <f t="shared" si="31"/>
        <v>0</v>
      </c>
      <c r="BE45" s="115">
        <f t="shared" si="32"/>
        <v>0</v>
      </c>
      <c r="BR45" s="115">
        <f t="shared" si="33"/>
        <v>0</v>
      </c>
      <c r="CF45" s="115">
        <f t="shared" si="34"/>
        <v>0</v>
      </c>
    </row>
    <row r="46" spans="1:84">
      <c r="A46" s="104">
        <v>30</v>
      </c>
      <c r="B46" s="90">
        <f>'раздел 1-2'!B46</f>
        <v>0</v>
      </c>
      <c r="C46" s="90">
        <f>'раздел 1-2'!C46</f>
        <v>0</v>
      </c>
      <c r="D46" s="115">
        <f t="shared" si="28"/>
        <v>0</v>
      </c>
      <c r="R46" s="115">
        <f t="shared" si="29"/>
        <v>0</v>
      </c>
      <c r="AE46" s="115">
        <f t="shared" si="30"/>
        <v>0</v>
      </c>
      <c r="AR46" s="115">
        <f t="shared" si="31"/>
        <v>0</v>
      </c>
      <c r="BE46" s="115">
        <f t="shared" si="32"/>
        <v>0</v>
      </c>
      <c r="BR46" s="115">
        <f t="shared" si="33"/>
        <v>0</v>
      </c>
      <c r="CF46" s="115">
        <f t="shared" si="34"/>
        <v>0</v>
      </c>
    </row>
    <row r="47" spans="1:84">
      <c r="A47" s="104">
        <v>31</v>
      </c>
      <c r="B47" s="90">
        <f>'раздел 1-2'!B47</f>
        <v>0</v>
      </c>
      <c r="C47" s="90">
        <f>'раздел 1-2'!C47</f>
        <v>0</v>
      </c>
      <c r="D47" s="115">
        <f t="shared" si="28"/>
        <v>0</v>
      </c>
      <c r="R47" s="115">
        <f t="shared" si="29"/>
        <v>0</v>
      </c>
      <c r="AE47" s="115">
        <f t="shared" si="30"/>
        <v>0</v>
      </c>
      <c r="AR47" s="115">
        <f t="shared" si="31"/>
        <v>0</v>
      </c>
      <c r="BE47" s="115">
        <f t="shared" si="32"/>
        <v>0</v>
      </c>
      <c r="BR47" s="115">
        <f t="shared" si="33"/>
        <v>0</v>
      </c>
      <c r="CF47" s="115">
        <f t="shared" si="34"/>
        <v>0</v>
      </c>
    </row>
    <row r="48" spans="1:84">
      <c r="A48" s="104">
        <v>32</v>
      </c>
      <c r="B48" s="90">
        <f>'раздел 1-2'!B48</f>
        <v>0</v>
      </c>
      <c r="C48" s="90">
        <f>'раздел 1-2'!C48</f>
        <v>0</v>
      </c>
      <c r="D48" s="115">
        <f t="shared" si="28"/>
        <v>0</v>
      </c>
      <c r="R48" s="115">
        <f t="shared" si="29"/>
        <v>0</v>
      </c>
      <c r="AE48" s="115">
        <f t="shared" si="30"/>
        <v>0</v>
      </c>
      <c r="AR48" s="115">
        <f t="shared" si="31"/>
        <v>0</v>
      </c>
      <c r="BE48" s="115">
        <f t="shared" si="32"/>
        <v>0</v>
      </c>
      <c r="BR48" s="115">
        <f t="shared" si="33"/>
        <v>0</v>
      </c>
      <c r="CF48" s="115">
        <f t="shared" si="34"/>
        <v>0</v>
      </c>
    </row>
    <row r="49" spans="1:84">
      <c r="A49" s="104">
        <v>33</v>
      </c>
      <c r="B49" s="90">
        <f>'раздел 1-2'!B49</f>
        <v>0</v>
      </c>
      <c r="C49" s="90">
        <f>'раздел 1-2'!C49</f>
        <v>0</v>
      </c>
      <c r="D49" s="115">
        <f t="shared" si="28"/>
        <v>0</v>
      </c>
      <c r="R49" s="115">
        <f t="shared" si="29"/>
        <v>0</v>
      </c>
      <c r="AE49" s="115">
        <f t="shared" si="30"/>
        <v>0</v>
      </c>
      <c r="AR49" s="115">
        <f t="shared" si="31"/>
        <v>0</v>
      </c>
      <c r="BE49" s="115">
        <f t="shared" si="32"/>
        <v>0</v>
      </c>
      <c r="BR49" s="115">
        <f t="shared" si="33"/>
        <v>0</v>
      </c>
      <c r="CF49" s="115">
        <f t="shared" si="34"/>
        <v>0</v>
      </c>
    </row>
    <row r="50" spans="1:84">
      <c r="A50" s="104">
        <v>34</v>
      </c>
      <c r="B50" s="90">
        <f>'раздел 1-2'!B50</f>
        <v>0</v>
      </c>
      <c r="C50" s="90">
        <f>'раздел 1-2'!C50</f>
        <v>0</v>
      </c>
      <c r="D50" s="115">
        <f t="shared" si="28"/>
        <v>0</v>
      </c>
      <c r="R50" s="115">
        <f t="shared" si="29"/>
        <v>0</v>
      </c>
      <c r="AE50" s="115">
        <f t="shared" si="30"/>
        <v>0</v>
      </c>
      <c r="AR50" s="115">
        <f t="shared" si="31"/>
        <v>0</v>
      </c>
      <c r="BE50" s="115">
        <f t="shared" si="32"/>
        <v>0</v>
      </c>
      <c r="BR50" s="115">
        <f t="shared" si="33"/>
        <v>0</v>
      </c>
      <c r="CF50" s="115">
        <f t="shared" si="34"/>
        <v>0</v>
      </c>
    </row>
    <row r="51" spans="1:84">
      <c r="A51" s="104">
        <v>35</v>
      </c>
      <c r="B51" s="90">
        <f>'раздел 1-2'!B51</f>
        <v>0</v>
      </c>
      <c r="C51" s="90">
        <f>'раздел 1-2'!C51</f>
        <v>0</v>
      </c>
      <c r="D51" s="115">
        <f t="shared" si="28"/>
        <v>0</v>
      </c>
      <c r="R51" s="115">
        <f t="shared" si="29"/>
        <v>0</v>
      </c>
      <c r="AE51" s="115">
        <f t="shared" si="30"/>
        <v>0</v>
      </c>
      <c r="AR51" s="115">
        <f t="shared" si="31"/>
        <v>0</v>
      </c>
      <c r="BE51" s="115">
        <f t="shared" si="32"/>
        <v>0</v>
      </c>
      <c r="BR51" s="115">
        <f t="shared" si="33"/>
        <v>0</v>
      </c>
      <c r="CF51" s="115">
        <f t="shared" si="34"/>
        <v>0</v>
      </c>
    </row>
    <row r="52" spans="1:84">
      <c r="A52" s="104">
        <v>36</v>
      </c>
      <c r="B52" s="90">
        <f>'раздел 1-2'!B52</f>
        <v>0</v>
      </c>
      <c r="C52" s="90">
        <f>'раздел 1-2'!C52</f>
        <v>0</v>
      </c>
      <c r="D52" s="115">
        <f t="shared" si="28"/>
        <v>0</v>
      </c>
      <c r="R52" s="115">
        <f t="shared" si="29"/>
        <v>0</v>
      </c>
      <c r="AE52" s="115">
        <f t="shared" si="30"/>
        <v>0</v>
      </c>
      <c r="AR52" s="115">
        <f t="shared" si="31"/>
        <v>0</v>
      </c>
      <c r="BE52" s="115">
        <f t="shared" si="32"/>
        <v>0</v>
      </c>
      <c r="BR52" s="115">
        <f t="shared" si="33"/>
        <v>0</v>
      </c>
      <c r="CF52" s="115">
        <f t="shared" si="34"/>
        <v>0</v>
      </c>
    </row>
    <row r="53" spans="1:84">
      <c r="A53" s="104">
        <v>37</v>
      </c>
      <c r="B53" s="90">
        <f>'раздел 1-2'!B53</f>
        <v>0</v>
      </c>
      <c r="C53" s="90">
        <f>'раздел 1-2'!C53</f>
        <v>0</v>
      </c>
      <c r="D53" s="115">
        <f t="shared" si="28"/>
        <v>0</v>
      </c>
      <c r="R53" s="115">
        <f t="shared" si="29"/>
        <v>0</v>
      </c>
      <c r="AE53" s="115">
        <f t="shared" si="30"/>
        <v>0</v>
      </c>
      <c r="AR53" s="115">
        <f t="shared" si="31"/>
        <v>0</v>
      </c>
      <c r="BE53" s="115">
        <f t="shared" si="32"/>
        <v>0</v>
      </c>
      <c r="BR53" s="115">
        <f t="shared" si="33"/>
        <v>0</v>
      </c>
      <c r="CF53" s="115">
        <f t="shared" si="34"/>
        <v>0</v>
      </c>
    </row>
    <row r="54" spans="1:84">
      <c r="A54" s="104">
        <v>38</v>
      </c>
      <c r="B54" s="90">
        <f>'раздел 1-2'!B54</f>
        <v>0</v>
      </c>
      <c r="C54" s="90">
        <f>'раздел 1-2'!C54</f>
        <v>0</v>
      </c>
      <c r="D54" s="115">
        <f t="shared" si="28"/>
        <v>0</v>
      </c>
      <c r="R54" s="115">
        <f t="shared" si="29"/>
        <v>0</v>
      </c>
      <c r="AE54" s="115">
        <f t="shared" si="30"/>
        <v>0</v>
      </c>
      <c r="AR54" s="115">
        <f t="shared" si="31"/>
        <v>0</v>
      </c>
      <c r="BE54" s="115">
        <f t="shared" si="32"/>
        <v>0</v>
      </c>
      <c r="BR54" s="115">
        <f t="shared" si="33"/>
        <v>0</v>
      </c>
      <c r="CF54" s="115">
        <f t="shared" si="34"/>
        <v>0</v>
      </c>
    </row>
    <row r="55" spans="1:84">
      <c r="A55" s="104">
        <v>39</v>
      </c>
      <c r="B55" s="90">
        <f>'раздел 1-2'!B55</f>
        <v>0</v>
      </c>
      <c r="C55" s="90">
        <f>'раздел 1-2'!C55</f>
        <v>0</v>
      </c>
      <c r="D55" s="115">
        <f t="shared" si="28"/>
        <v>0</v>
      </c>
      <c r="R55" s="115">
        <f t="shared" si="29"/>
        <v>0</v>
      </c>
      <c r="AE55" s="115">
        <f t="shared" si="30"/>
        <v>0</v>
      </c>
      <c r="AR55" s="115">
        <f t="shared" si="31"/>
        <v>0</v>
      </c>
      <c r="BE55" s="115">
        <f t="shared" si="32"/>
        <v>0</v>
      </c>
      <c r="BR55" s="115">
        <f t="shared" si="33"/>
        <v>0</v>
      </c>
      <c r="CF55" s="115">
        <f t="shared" si="34"/>
        <v>0</v>
      </c>
    </row>
    <row r="56" spans="1:84">
      <c r="A56" s="104">
        <v>40</v>
      </c>
      <c r="B56" s="90">
        <f>'раздел 1-2'!B56</f>
        <v>0</v>
      </c>
      <c r="C56" s="90">
        <f>'раздел 1-2'!C56</f>
        <v>0</v>
      </c>
      <c r="D56" s="115">
        <f t="shared" si="28"/>
        <v>0</v>
      </c>
      <c r="R56" s="115">
        <f t="shared" si="29"/>
        <v>0</v>
      </c>
      <c r="AE56" s="115">
        <f t="shared" si="30"/>
        <v>0</v>
      </c>
      <c r="AR56" s="115">
        <f t="shared" si="31"/>
        <v>0</v>
      </c>
      <c r="BE56" s="115">
        <f t="shared" si="32"/>
        <v>0</v>
      </c>
      <c r="BR56" s="115">
        <f t="shared" si="33"/>
        <v>0</v>
      </c>
      <c r="CF56" s="115">
        <f t="shared" si="34"/>
        <v>0</v>
      </c>
    </row>
    <row r="57" spans="1:84">
      <c r="A57" s="104">
        <v>41</v>
      </c>
      <c r="B57" s="90">
        <f>'раздел 1-2'!B57</f>
        <v>0</v>
      </c>
      <c r="C57" s="90">
        <f>'раздел 1-2'!C57</f>
        <v>0</v>
      </c>
      <c r="D57" s="115">
        <f t="shared" si="28"/>
        <v>0</v>
      </c>
      <c r="R57" s="115">
        <f t="shared" si="29"/>
        <v>0</v>
      </c>
      <c r="AE57" s="115">
        <f t="shared" si="30"/>
        <v>0</v>
      </c>
      <c r="AR57" s="115">
        <f t="shared" si="31"/>
        <v>0</v>
      </c>
      <c r="BE57" s="115">
        <f t="shared" si="32"/>
        <v>0</v>
      </c>
      <c r="BR57" s="115">
        <f t="shared" si="33"/>
        <v>0</v>
      </c>
      <c r="CF57" s="115">
        <f t="shared" si="34"/>
        <v>0</v>
      </c>
    </row>
    <row r="58" spans="1:84">
      <c r="A58" s="104">
        <v>42</v>
      </c>
      <c r="B58" s="90">
        <f>'раздел 1-2'!B58</f>
        <v>0</v>
      </c>
      <c r="C58" s="90">
        <f>'раздел 1-2'!C58</f>
        <v>0</v>
      </c>
      <c r="D58" s="115">
        <f t="shared" si="28"/>
        <v>0</v>
      </c>
      <c r="R58" s="115">
        <f t="shared" si="29"/>
        <v>0</v>
      </c>
      <c r="AE58" s="115">
        <f t="shared" si="30"/>
        <v>0</v>
      </c>
      <c r="AR58" s="115">
        <f t="shared" si="31"/>
        <v>0</v>
      </c>
      <c r="BE58" s="115">
        <f t="shared" si="32"/>
        <v>0</v>
      </c>
      <c r="BR58" s="115">
        <f t="shared" si="33"/>
        <v>0</v>
      </c>
      <c r="CF58" s="115">
        <f t="shared" si="34"/>
        <v>0</v>
      </c>
    </row>
    <row r="59" spans="1:84">
      <c r="A59" s="104">
        <v>43</v>
      </c>
      <c r="B59" s="90">
        <f>'раздел 1-2'!B59</f>
        <v>0</v>
      </c>
      <c r="C59" s="90">
        <f>'раздел 1-2'!C59</f>
        <v>0</v>
      </c>
      <c r="D59" s="115">
        <f t="shared" si="28"/>
        <v>0</v>
      </c>
      <c r="R59" s="115">
        <f t="shared" si="29"/>
        <v>0</v>
      </c>
      <c r="AE59" s="115">
        <f t="shared" si="30"/>
        <v>0</v>
      </c>
      <c r="AR59" s="115">
        <f t="shared" si="31"/>
        <v>0</v>
      </c>
      <c r="BE59" s="115">
        <f t="shared" si="32"/>
        <v>0</v>
      </c>
      <c r="BR59" s="115">
        <f t="shared" si="33"/>
        <v>0</v>
      </c>
      <c r="CF59" s="115">
        <f t="shared" si="34"/>
        <v>0</v>
      </c>
    </row>
    <row r="60" spans="1:84">
      <c r="A60" s="104">
        <v>44</v>
      </c>
      <c r="B60" s="90">
        <f>'раздел 1-2'!B60</f>
        <v>0</v>
      </c>
      <c r="C60" s="90">
        <f>'раздел 1-2'!C60</f>
        <v>0</v>
      </c>
      <c r="D60" s="115">
        <f t="shared" si="28"/>
        <v>0</v>
      </c>
      <c r="R60" s="115">
        <f t="shared" si="29"/>
        <v>0</v>
      </c>
      <c r="AE60" s="115">
        <f t="shared" si="30"/>
        <v>0</v>
      </c>
      <c r="AR60" s="115">
        <f t="shared" si="31"/>
        <v>0</v>
      </c>
      <c r="BE60" s="115">
        <f t="shared" si="32"/>
        <v>0</v>
      </c>
      <c r="BR60" s="115">
        <f t="shared" si="33"/>
        <v>0</v>
      </c>
      <c r="CF60" s="115">
        <f t="shared" si="34"/>
        <v>0</v>
      </c>
    </row>
    <row r="61" spans="1:84">
      <c r="A61" s="104">
        <v>45</v>
      </c>
      <c r="B61" s="90">
        <f>'раздел 1-2'!B61</f>
        <v>0</v>
      </c>
      <c r="C61" s="90">
        <f>'раздел 1-2'!C61</f>
        <v>0</v>
      </c>
      <c r="D61" s="115">
        <f t="shared" si="28"/>
        <v>0</v>
      </c>
      <c r="R61" s="115">
        <f t="shared" si="29"/>
        <v>0</v>
      </c>
      <c r="AE61" s="115">
        <f t="shared" si="30"/>
        <v>0</v>
      </c>
      <c r="AR61" s="115">
        <f t="shared" si="31"/>
        <v>0</v>
      </c>
      <c r="BE61" s="115">
        <f t="shared" si="32"/>
        <v>0</v>
      </c>
      <c r="BR61" s="115">
        <f t="shared" si="33"/>
        <v>0</v>
      </c>
      <c r="CF61" s="115">
        <f t="shared" si="34"/>
        <v>0</v>
      </c>
    </row>
    <row r="62" spans="1:84">
      <c r="A62" s="104">
        <v>46</v>
      </c>
      <c r="B62" s="90">
        <f>'раздел 1-2'!B62</f>
        <v>0</v>
      </c>
      <c r="C62" s="90">
        <f>'раздел 1-2'!C62</f>
        <v>0</v>
      </c>
      <c r="D62" s="115">
        <f t="shared" si="28"/>
        <v>0</v>
      </c>
      <c r="R62" s="115">
        <f t="shared" si="29"/>
        <v>0</v>
      </c>
      <c r="AE62" s="115">
        <f t="shared" si="30"/>
        <v>0</v>
      </c>
      <c r="AR62" s="115">
        <f t="shared" si="31"/>
        <v>0</v>
      </c>
      <c r="BE62" s="115">
        <f t="shared" si="32"/>
        <v>0</v>
      </c>
      <c r="BR62" s="115">
        <f t="shared" si="33"/>
        <v>0</v>
      </c>
      <c r="CF62" s="115">
        <f t="shared" si="34"/>
        <v>0</v>
      </c>
    </row>
    <row r="63" spans="1:84">
      <c r="A63" s="104">
        <v>47</v>
      </c>
      <c r="B63" s="90">
        <f>'раздел 1-2'!B63</f>
        <v>0</v>
      </c>
      <c r="C63" s="90">
        <f>'раздел 1-2'!C63</f>
        <v>0</v>
      </c>
      <c r="D63" s="115">
        <f t="shared" si="28"/>
        <v>0</v>
      </c>
      <c r="R63" s="115">
        <f t="shared" si="29"/>
        <v>0</v>
      </c>
      <c r="AE63" s="115">
        <f t="shared" si="30"/>
        <v>0</v>
      </c>
      <c r="AR63" s="115">
        <f t="shared" si="31"/>
        <v>0</v>
      </c>
      <c r="BE63" s="115">
        <f t="shared" si="32"/>
        <v>0</v>
      </c>
      <c r="BR63" s="115">
        <f t="shared" si="33"/>
        <v>0</v>
      </c>
      <c r="CF63" s="115">
        <f t="shared" si="34"/>
        <v>0</v>
      </c>
    </row>
    <row r="64" spans="1:84">
      <c r="A64" s="104">
        <v>48</v>
      </c>
      <c r="B64" s="90">
        <f>'раздел 1-2'!B64</f>
        <v>0</v>
      </c>
      <c r="C64" s="90">
        <f>'раздел 1-2'!C64</f>
        <v>0</v>
      </c>
      <c r="D64" s="115">
        <f t="shared" si="28"/>
        <v>0</v>
      </c>
      <c r="R64" s="115">
        <f t="shared" si="29"/>
        <v>0</v>
      </c>
      <c r="AE64" s="115">
        <f t="shared" si="30"/>
        <v>0</v>
      </c>
      <c r="AR64" s="115">
        <f t="shared" si="31"/>
        <v>0</v>
      </c>
      <c r="BE64" s="115">
        <f t="shared" si="32"/>
        <v>0</v>
      </c>
      <c r="BR64" s="115">
        <f t="shared" si="33"/>
        <v>0</v>
      </c>
      <c r="CF64" s="115">
        <f t="shared" si="34"/>
        <v>0</v>
      </c>
    </row>
    <row r="65" spans="1:84">
      <c r="A65" s="104">
        <v>49</v>
      </c>
      <c r="B65" s="90">
        <f>'раздел 1-2'!B65</f>
        <v>0</v>
      </c>
      <c r="C65" s="90">
        <f>'раздел 1-2'!C65</f>
        <v>0</v>
      </c>
      <c r="D65" s="115">
        <f t="shared" si="28"/>
        <v>0</v>
      </c>
      <c r="R65" s="115">
        <f t="shared" si="29"/>
        <v>0</v>
      </c>
      <c r="AE65" s="115">
        <f t="shared" si="30"/>
        <v>0</v>
      </c>
      <c r="AR65" s="115">
        <f t="shared" si="31"/>
        <v>0</v>
      </c>
      <c r="BE65" s="115">
        <f t="shared" si="32"/>
        <v>0</v>
      </c>
      <c r="BR65" s="115">
        <f t="shared" si="33"/>
        <v>0</v>
      </c>
      <c r="CF65" s="115">
        <f t="shared" si="34"/>
        <v>0</v>
      </c>
    </row>
    <row r="66" spans="1:84">
      <c r="A66" s="104">
        <v>50</v>
      </c>
      <c r="B66" s="90">
        <f>'раздел 1-2'!B66</f>
        <v>0</v>
      </c>
      <c r="C66" s="90">
        <f>'раздел 1-2'!C66</f>
        <v>0</v>
      </c>
      <c r="D66" s="115">
        <f t="shared" si="28"/>
        <v>0</v>
      </c>
      <c r="R66" s="115">
        <f t="shared" si="29"/>
        <v>0</v>
      </c>
      <c r="AE66" s="115">
        <f t="shared" si="30"/>
        <v>0</v>
      </c>
      <c r="AR66" s="115">
        <f t="shared" si="31"/>
        <v>0</v>
      </c>
      <c r="BE66" s="115">
        <f t="shared" si="32"/>
        <v>0</v>
      </c>
      <c r="BR66" s="115">
        <f t="shared" si="33"/>
        <v>0</v>
      </c>
      <c r="CF66" s="115">
        <f t="shared" si="34"/>
        <v>0</v>
      </c>
    </row>
    <row r="67" spans="1:84">
      <c r="A67" s="104">
        <v>51</v>
      </c>
      <c r="B67" s="90">
        <f>'раздел 1-2'!B67</f>
        <v>0</v>
      </c>
      <c r="C67" s="90">
        <f>'раздел 1-2'!C67</f>
        <v>0</v>
      </c>
      <c r="D67" s="115">
        <f t="shared" si="28"/>
        <v>0</v>
      </c>
      <c r="R67" s="115">
        <f t="shared" si="29"/>
        <v>0</v>
      </c>
      <c r="AE67" s="115">
        <f t="shared" si="30"/>
        <v>0</v>
      </c>
      <c r="AR67" s="115">
        <f t="shared" si="31"/>
        <v>0</v>
      </c>
      <c r="BE67" s="115">
        <f t="shared" si="32"/>
        <v>0</v>
      </c>
      <c r="BR67" s="115">
        <f t="shared" si="33"/>
        <v>0</v>
      </c>
      <c r="CF67" s="115">
        <f t="shared" si="34"/>
        <v>0</v>
      </c>
    </row>
    <row r="68" spans="1:84">
      <c r="A68" s="104">
        <v>52</v>
      </c>
      <c r="B68" s="90">
        <f>'раздел 1-2'!B68</f>
        <v>0</v>
      </c>
      <c r="C68" s="90">
        <f>'раздел 1-2'!C68</f>
        <v>0</v>
      </c>
      <c r="D68" s="115">
        <f t="shared" si="28"/>
        <v>0</v>
      </c>
      <c r="R68" s="115">
        <f t="shared" si="29"/>
        <v>0</v>
      </c>
      <c r="AE68" s="115">
        <f t="shared" si="30"/>
        <v>0</v>
      </c>
      <c r="AR68" s="115">
        <f t="shared" si="31"/>
        <v>0</v>
      </c>
      <c r="BE68" s="115">
        <f t="shared" si="32"/>
        <v>0</v>
      </c>
      <c r="BR68" s="115">
        <f t="shared" si="33"/>
        <v>0</v>
      </c>
      <c r="CF68" s="115">
        <f t="shared" si="34"/>
        <v>0</v>
      </c>
    </row>
    <row r="69" spans="1:84">
      <c r="A69" s="104">
        <v>53</v>
      </c>
      <c r="B69" s="90">
        <f>'раздел 1-2'!B69</f>
        <v>0</v>
      </c>
      <c r="C69" s="90">
        <f>'раздел 1-2'!C69</f>
        <v>0</v>
      </c>
      <c r="D69" s="115">
        <f t="shared" si="28"/>
        <v>0</v>
      </c>
      <c r="R69" s="115">
        <f t="shared" si="29"/>
        <v>0</v>
      </c>
      <c r="AE69" s="115">
        <f t="shared" si="30"/>
        <v>0</v>
      </c>
      <c r="AR69" s="115">
        <f t="shared" si="31"/>
        <v>0</v>
      </c>
      <c r="BE69" s="115">
        <f t="shared" si="32"/>
        <v>0</v>
      </c>
      <c r="BR69" s="115">
        <f t="shared" si="33"/>
        <v>0</v>
      </c>
      <c r="CF69" s="115">
        <f t="shared" si="34"/>
        <v>0</v>
      </c>
    </row>
    <row r="70" spans="1:84">
      <c r="A70" s="104">
        <v>54</v>
      </c>
      <c r="B70" s="90">
        <f>'раздел 1-2'!B70</f>
        <v>0</v>
      </c>
      <c r="C70" s="90">
        <f>'раздел 1-2'!C70</f>
        <v>0</v>
      </c>
      <c r="D70" s="115">
        <f t="shared" si="28"/>
        <v>0</v>
      </c>
      <c r="R70" s="115">
        <f t="shared" si="29"/>
        <v>0</v>
      </c>
      <c r="AE70" s="115">
        <f t="shared" si="30"/>
        <v>0</v>
      </c>
      <c r="AR70" s="115">
        <f t="shared" si="31"/>
        <v>0</v>
      </c>
      <c r="BE70" s="115">
        <f t="shared" si="32"/>
        <v>0</v>
      </c>
      <c r="BR70" s="115">
        <f t="shared" si="33"/>
        <v>0</v>
      </c>
      <c r="CF70" s="115">
        <f t="shared" si="34"/>
        <v>0</v>
      </c>
    </row>
    <row r="71" spans="1:84">
      <c r="A71" s="104">
        <v>55</v>
      </c>
      <c r="B71" s="90">
        <f>'раздел 1-2'!B71</f>
        <v>0</v>
      </c>
      <c r="C71" s="90">
        <f>'раздел 1-2'!C71</f>
        <v>0</v>
      </c>
      <c r="D71" s="115">
        <f t="shared" si="28"/>
        <v>0</v>
      </c>
      <c r="R71" s="115">
        <f t="shared" si="29"/>
        <v>0</v>
      </c>
      <c r="AE71" s="115">
        <f t="shared" si="30"/>
        <v>0</v>
      </c>
      <c r="AR71" s="115">
        <f t="shared" si="31"/>
        <v>0</v>
      </c>
      <c r="BE71" s="115">
        <f t="shared" si="32"/>
        <v>0</v>
      </c>
      <c r="BR71" s="115">
        <f t="shared" si="33"/>
        <v>0</v>
      </c>
      <c r="CF71" s="115">
        <f t="shared" si="34"/>
        <v>0</v>
      </c>
    </row>
    <row r="72" spans="1:84">
      <c r="A72" s="104">
        <v>56</v>
      </c>
      <c r="B72" s="90">
        <f>'раздел 1-2'!B72</f>
        <v>0</v>
      </c>
      <c r="C72" s="90">
        <f>'раздел 1-2'!C72</f>
        <v>0</v>
      </c>
      <c r="D72" s="115">
        <f t="shared" si="28"/>
        <v>0</v>
      </c>
      <c r="R72" s="115">
        <f t="shared" si="29"/>
        <v>0</v>
      </c>
      <c r="AE72" s="115">
        <f t="shared" si="30"/>
        <v>0</v>
      </c>
      <c r="AR72" s="115">
        <f t="shared" si="31"/>
        <v>0</v>
      </c>
      <c r="BE72" s="115">
        <f t="shared" si="32"/>
        <v>0</v>
      </c>
      <c r="BR72" s="115">
        <f t="shared" si="33"/>
        <v>0</v>
      </c>
      <c r="CF72" s="115">
        <f t="shared" si="34"/>
        <v>0</v>
      </c>
    </row>
    <row r="73" spans="1:84">
      <c r="A73" s="104">
        <v>57</v>
      </c>
      <c r="B73" s="90">
        <f>'раздел 1-2'!B73</f>
        <v>0</v>
      </c>
      <c r="C73" s="90">
        <f>'раздел 1-2'!C73</f>
        <v>0</v>
      </c>
      <c r="D73" s="115">
        <f t="shared" si="28"/>
        <v>0</v>
      </c>
      <c r="R73" s="115">
        <f t="shared" si="29"/>
        <v>0</v>
      </c>
      <c r="AE73" s="115">
        <f t="shared" si="30"/>
        <v>0</v>
      </c>
      <c r="AR73" s="115">
        <f t="shared" si="31"/>
        <v>0</v>
      </c>
      <c r="BE73" s="115">
        <f t="shared" si="32"/>
        <v>0</v>
      </c>
      <c r="BR73" s="115">
        <f t="shared" si="33"/>
        <v>0</v>
      </c>
      <c r="CF73" s="115">
        <f t="shared" si="34"/>
        <v>0</v>
      </c>
    </row>
    <row r="74" spans="1:84">
      <c r="A74" s="104">
        <v>58</v>
      </c>
      <c r="B74" s="90">
        <f>'раздел 1-2'!B74</f>
        <v>0</v>
      </c>
      <c r="C74" s="90">
        <f>'раздел 1-2'!C74</f>
        <v>0</v>
      </c>
      <c r="D74" s="115">
        <f t="shared" si="28"/>
        <v>0</v>
      </c>
      <c r="R74" s="115">
        <f t="shared" si="29"/>
        <v>0</v>
      </c>
      <c r="AE74" s="115">
        <f t="shared" si="30"/>
        <v>0</v>
      </c>
      <c r="AR74" s="115">
        <f t="shared" si="31"/>
        <v>0</v>
      </c>
      <c r="BE74" s="115">
        <f t="shared" si="32"/>
        <v>0</v>
      </c>
      <c r="BR74" s="115">
        <f t="shared" si="33"/>
        <v>0</v>
      </c>
      <c r="CF74" s="115">
        <f t="shared" si="34"/>
        <v>0</v>
      </c>
    </row>
    <row r="75" spans="1:84">
      <c r="A75" s="104">
        <v>59</v>
      </c>
      <c r="B75" s="90">
        <f>'раздел 1-2'!B75</f>
        <v>0</v>
      </c>
      <c r="C75" s="90">
        <f>'раздел 1-2'!C75</f>
        <v>0</v>
      </c>
      <c r="D75" s="115">
        <f t="shared" si="28"/>
        <v>0</v>
      </c>
      <c r="R75" s="115">
        <f t="shared" si="29"/>
        <v>0</v>
      </c>
      <c r="AE75" s="115">
        <f t="shared" si="30"/>
        <v>0</v>
      </c>
      <c r="AR75" s="115">
        <f t="shared" si="31"/>
        <v>0</v>
      </c>
      <c r="BE75" s="115">
        <f t="shared" si="32"/>
        <v>0</v>
      </c>
      <c r="BR75" s="115">
        <f t="shared" si="33"/>
        <v>0</v>
      </c>
      <c r="CF75" s="115">
        <f t="shared" si="34"/>
        <v>0</v>
      </c>
    </row>
    <row r="76" spans="1:84">
      <c r="A76" s="104">
        <v>60</v>
      </c>
      <c r="B76" s="90">
        <f>'раздел 1-2'!B76</f>
        <v>0</v>
      </c>
      <c r="C76" s="90">
        <f>'раздел 1-2'!C76</f>
        <v>0</v>
      </c>
      <c r="D76" s="115">
        <f t="shared" si="28"/>
        <v>0</v>
      </c>
      <c r="R76" s="115">
        <f t="shared" si="29"/>
        <v>0</v>
      </c>
      <c r="AE76" s="115">
        <f t="shared" si="30"/>
        <v>0</v>
      </c>
      <c r="AR76" s="115">
        <f t="shared" si="31"/>
        <v>0</v>
      </c>
      <c r="BE76" s="115">
        <f t="shared" si="32"/>
        <v>0</v>
      </c>
      <c r="BR76" s="115">
        <f t="shared" si="33"/>
        <v>0</v>
      </c>
      <c r="CF76" s="115">
        <f t="shared" si="34"/>
        <v>0</v>
      </c>
    </row>
    <row r="77" spans="1:84">
      <c r="A77" s="104">
        <v>61</v>
      </c>
      <c r="B77" s="90">
        <f>'раздел 1-2'!B77</f>
        <v>0</v>
      </c>
      <c r="C77" s="90">
        <f>'раздел 1-2'!C77</f>
        <v>0</v>
      </c>
      <c r="D77" s="115">
        <f t="shared" si="28"/>
        <v>0</v>
      </c>
      <c r="R77" s="115">
        <f t="shared" si="29"/>
        <v>0</v>
      </c>
      <c r="AE77" s="115">
        <f t="shared" si="30"/>
        <v>0</v>
      </c>
      <c r="AR77" s="115">
        <f t="shared" si="31"/>
        <v>0</v>
      </c>
      <c r="BE77" s="115">
        <f t="shared" si="32"/>
        <v>0</v>
      </c>
      <c r="BR77" s="115">
        <f t="shared" si="33"/>
        <v>0</v>
      </c>
      <c r="CF77" s="115">
        <f t="shared" si="34"/>
        <v>0</v>
      </c>
    </row>
    <row r="78" spans="1:84">
      <c r="A78" s="104">
        <v>62</v>
      </c>
      <c r="B78" s="90">
        <f>'раздел 1-2'!B78</f>
        <v>0</v>
      </c>
      <c r="C78" s="90">
        <f>'раздел 1-2'!C78</f>
        <v>0</v>
      </c>
      <c r="D78" s="115">
        <f t="shared" si="28"/>
        <v>0</v>
      </c>
      <c r="R78" s="115">
        <f t="shared" si="29"/>
        <v>0</v>
      </c>
      <c r="AE78" s="115">
        <f t="shared" si="30"/>
        <v>0</v>
      </c>
      <c r="AR78" s="115">
        <f t="shared" si="31"/>
        <v>0</v>
      </c>
      <c r="BE78" s="115">
        <f t="shared" si="32"/>
        <v>0</v>
      </c>
      <c r="BR78" s="115">
        <f t="shared" si="33"/>
        <v>0</v>
      </c>
      <c r="CF78" s="115">
        <f t="shared" si="34"/>
        <v>0</v>
      </c>
    </row>
    <row r="79" spans="1:84">
      <c r="A79" s="104">
        <v>63</v>
      </c>
      <c r="B79" s="90">
        <f>'раздел 1-2'!B79</f>
        <v>0</v>
      </c>
      <c r="C79" s="90">
        <f>'раздел 1-2'!C79</f>
        <v>0</v>
      </c>
      <c r="D79" s="115">
        <f t="shared" si="28"/>
        <v>0</v>
      </c>
      <c r="R79" s="115">
        <f t="shared" si="29"/>
        <v>0</v>
      </c>
      <c r="AE79" s="115">
        <f t="shared" si="30"/>
        <v>0</v>
      </c>
      <c r="AR79" s="115">
        <f t="shared" si="31"/>
        <v>0</v>
      </c>
      <c r="BE79" s="115">
        <f t="shared" si="32"/>
        <v>0</v>
      </c>
      <c r="BR79" s="115">
        <f t="shared" si="33"/>
        <v>0</v>
      </c>
      <c r="CF79" s="115">
        <f t="shared" si="34"/>
        <v>0</v>
      </c>
    </row>
    <row r="80" spans="1:84">
      <c r="A80" s="104">
        <v>64</v>
      </c>
      <c r="B80" s="90">
        <f>'раздел 1-2'!B80</f>
        <v>0</v>
      </c>
      <c r="C80" s="90">
        <f>'раздел 1-2'!C80</f>
        <v>0</v>
      </c>
      <c r="D80" s="115">
        <f t="shared" si="28"/>
        <v>0</v>
      </c>
      <c r="R80" s="115">
        <f t="shared" si="29"/>
        <v>0</v>
      </c>
      <c r="AE80" s="115">
        <f t="shared" si="30"/>
        <v>0</v>
      </c>
      <c r="AR80" s="115">
        <f t="shared" si="31"/>
        <v>0</v>
      </c>
      <c r="BE80" s="115">
        <f t="shared" si="32"/>
        <v>0</v>
      </c>
      <c r="BR80" s="115">
        <f t="shared" si="33"/>
        <v>0</v>
      </c>
      <c r="CF80" s="115">
        <f t="shared" si="34"/>
        <v>0</v>
      </c>
    </row>
    <row r="81" spans="1:84">
      <c r="A81" s="104">
        <v>65</v>
      </c>
      <c r="B81" s="90">
        <f>'раздел 1-2'!B81</f>
        <v>0</v>
      </c>
      <c r="C81" s="90">
        <f>'раздел 1-2'!C81</f>
        <v>0</v>
      </c>
      <c r="D81" s="115">
        <f t="shared" si="28"/>
        <v>0</v>
      </c>
      <c r="R81" s="115">
        <f t="shared" si="29"/>
        <v>0</v>
      </c>
      <c r="AE81" s="115">
        <f t="shared" si="30"/>
        <v>0</v>
      </c>
      <c r="AR81" s="115">
        <f t="shared" si="31"/>
        <v>0</v>
      </c>
      <c r="BE81" s="115">
        <f t="shared" si="32"/>
        <v>0</v>
      </c>
      <c r="BR81" s="115">
        <f t="shared" si="33"/>
        <v>0</v>
      </c>
      <c r="CF81" s="115">
        <f t="shared" si="34"/>
        <v>0</v>
      </c>
    </row>
    <row r="82" spans="1:84">
      <c r="A82" s="104">
        <v>66</v>
      </c>
      <c r="B82" s="90">
        <f>'раздел 1-2'!B82</f>
        <v>0</v>
      </c>
      <c r="C82" s="90">
        <f>'раздел 1-2'!C82</f>
        <v>0</v>
      </c>
      <c r="D82" s="115">
        <f t="shared" ref="D82:D96" si="35">E82+F82+G82+H82+I82+J82+K82+L82+M82+N82+O82</f>
        <v>0</v>
      </c>
      <c r="R82" s="115">
        <f t="shared" ref="R82:R96" si="36">S82+T82+U82+V82+W82+X82+Y82+Z82+AA82+AB82+AC82</f>
        <v>0</v>
      </c>
      <c r="AE82" s="115">
        <f t="shared" ref="AE82:AE96" si="37">AF82+AG82+AH82+AI82+AJ82+AK82+AL82+AM82+AN82+AO82+AP82</f>
        <v>0</v>
      </c>
      <c r="AR82" s="115">
        <f t="shared" ref="AR82:AR96" si="38">AS82+AT82+AU82+AV82+AW82+AX82+AY82+AZ82+BA82+BB82+BC82</f>
        <v>0</v>
      </c>
      <c r="BE82" s="115">
        <f t="shared" ref="BE82:BE96" si="39">BF82+BG82+BH82+BI82+BJ82+BK82+BL82+BM82+BN82+BO82+BP82</f>
        <v>0</v>
      </c>
      <c r="BR82" s="115">
        <f t="shared" ref="BR82:BR96" si="40">BS82+BT82+BU82+BV82+BW82+BX82+BY82+BZ82+CA82+CB82+CC82</f>
        <v>0</v>
      </c>
      <c r="CF82" s="115">
        <f t="shared" ref="CF82:CF96" si="41">CG82+CH82+CI82+CJ82+CK82+CL82+CM82+CN82+CO82+CP82+CQ82</f>
        <v>0</v>
      </c>
    </row>
    <row r="83" spans="1:84">
      <c r="A83" s="104">
        <v>67</v>
      </c>
      <c r="B83" s="90">
        <f>'раздел 1-2'!B83</f>
        <v>0</v>
      </c>
      <c r="C83" s="90">
        <f>'раздел 1-2'!C83</f>
        <v>0</v>
      </c>
      <c r="D83" s="115">
        <f t="shared" si="35"/>
        <v>0</v>
      </c>
      <c r="R83" s="115">
        <f t="shared" si="36"/>
        <v>0</v>
      </c>
      <c r="AE83" s="115">
        <f t="shared" si="37"/>
        <v>0</v>
      </c>
      <c r="AR83" s="115">
        <f t="shared" si="38"/>
        <v>0</v>
      </c>
      <c r="BE83" s="115">
        <f t="shared" si="39"/>
        <v>0</v>
      </c>
      <c r="BR83" s="115">
        <f t="shared" si="40"/>
        <v>0</v>
      </c>
      <c r="CF83" s="115">
        <f t="shared" si="41"/>
        <v>0</v>
      </c>
    </row>
    <row r="84" spans="1:84">
      <c r="A84" s="104">
        <v>68</v>
      </c>
      <c r="B84" s="90">
        <f>'раздел 1-2'!B84</f>
        <v>0</v>
      </c>
      <c r="C84" s="90">
        <f>'раздел 1-2'!C84</f>
        <v>0</v>
      </c>
      <c r="D84" s="115">
        <f t="shared" si="35"/>
        <v>0</v>
      </c>
      <c r="R84" s="115">
        <f t="shared" si="36"/>
        <v>0</v>
      </c>
      <c r="AE84" s="115">
        <f t="shared" si="37"/>
        <v>0</v>
      </c>
      <c r="AR84" s="115">
        <f t="shared" si="38"/>
        <v>0</v>
      </c>
      <c r="BE84" s="115">
        <f t="shared" si="39"/>
        <v>0</v>
      </c>
      <c r="BR84" s="115">
        <f t="shared" si="40"/>
        <v>0</v>
      </c>
      <c r="CF84" s="115">
        <f t="shared" si="41"/>
        <v>0</v>
      </c>
    </row>
    <row r="85" spans="1:84">
      <c r="A85" s="104">
        <v>69</v>
      </c>
      <c r="B85" s="90">
        <f>'раздел 1-2'!B85</f>
        <v>0</v>
      </c>
      <c r="C85" s="90">
        <f>'раздел 1-2'!C85</f>
        <v>0</v>
      </c>
      <c r="D85" s="115">
        <f t="shared" si="35"/>
        <v>0</v>
      </c>
      <c r="R85" s="115">
        <f t="shared" si="36"/>
        <v>0</v>
      </c>
      <c r="AE85" s="115">
        <f t="shared" si="37"/>
        <v>0</v>
      </c>
      <c r="AR85" s="115">
        <f t="shared" si="38"/>
        <v>0</v>
      </c>
      <c r="BE85" s="115">
        <f t="shared" si="39"/>
        <v>0</v>
      </c>
      <c r="BR85" s="115">
        <f t="shared" si="40"/>
        <v>0</v>
      </c>
      <c r="CF85" s="115">
        <f t="shared" si="41"/>
        <v>0</v>
      </c>
    </row>
    <row r="86" spans="1:84">
      <c r="A86" s="104">
        <v>70</v>
      </c>
      <c r="B86" s="90">
        <f>'раздел 1-2'!B86</f>
        <v>0</v>
      </c>
      <c r="C86" s="90">
        <f>'раздел 1-2'!C86</f>
        <v>0</v>
      </c>
      <c r="D86" s="115">
        <f t="shared" si="35"/>
        <v>0</v>
      </c>
      <c r="R86" s="115">
        <f t="shared" si="36"/>
        <v>0</v>
      </c>
      <c r="AE86" s="115">
        <f t="shared" si="37"/>
        <v>0</v>
      </c>
      <c r="AR86" s="115">
        <f t="shared" si="38"/>
        <v>0</v>
      </c>
      <c r="BE86" s="115">
        <f t="shared" si="39"/>
        <v>0</v>
      </c>
      <c r="BR86" s="115">
        <f t="shared" si="40"/>
        <v>0</v>
      </c>
      <c r="CF86" s="115">
        <f t="shared" si="41"/>
        <v>0</v>
      </c>
    </row>
    <row r="87" spans="1:84">
      <c r="A87" s="104">
        <v>71</v>
      </c>
      <c r="B87" s="90">
        <f>'раздел 1-2'!B87</f>
        <v>0</v>
      </c>
      <c r="C87" s="90">
        <f>'раздел 1-2'!C87</f>
        <v>0</v>
      </c>
      <c r="D87" s="115">
        <f t="shared" si="35"/>
        <v>0</v>
      </c>
      <c r="R87" s="115">
        <f t="shared" si="36"/>
        <v>0</v>
      </c>
      <c r="AE87" s="115">
        <f t="shared" si="37"/>
        <v>0</v>
      </c>
      <c r="AR87" s="115">
        <f t="shared" si="38"/>
        <v>0</v>
      </c>
      <c r="BE87" s="115">
        <f t="shared" si="39"/>
        <v>0</v>
      </c>
      <c r="BR87" s="115">
        <f t="shared" si="40"/>
        <v>0</v>
      </c>
      <c r="CF87" s="115">
        <f t="shared" si="41"/>
        <v>0</v>
      </c>
    </row>
    <row r="88" spans="1:84">
      <c r="A88" s="104">
        <v>72</v>
      </c>
      <c r="B88" s="90">
        <f>'раздел 1-2'!B88</f>
        <v>0</v>
      </c>
      <c r="C88" s="90">
        <f>'раздел 1-2'!C88</f>
        <v>0</v>
      </c>
      <c r="D88" s="115">
        <f t="shared" si="35"/>
        <v>0</v>
      </c>
      <c r="R88" s="115">
        <f t="shared" si="36"/>
        <v>0</v>
      </c>
      <c r="AE88" s="115">
        <f t="shared" si="37"/>
        <v>0</v>
      </c>
      <c r="AR88" s="115">
        <f t="shared" si="38"/>
        <v>0</v>
      </c>
      <c r="BE88" s="115">
        <f t="shared" si="39"/>
        <v>0</v>
      </c>
      <c r="BR88" s="115">
        <f t="shared" si="40"/>
        <v>0</v>
      </c>
      <c r="CF88" s="115">
        <f t="shared" si="41"/>
        <v>0</v>
      </c>
    </row>
    <row r="89" spans="1:84">
      <c r="A89" s="104">
        <v>73</v>
      </c>
      <c r="B89" s="90">
        <f>'раздел 1-2'!B89</f>
        <v>0</v>
      </c>
      <c r="C89" s="90">
        <f>'раздел 1-2'!C89</f>
        <v>0</v>
      </c>
      <c r="D89" s="115">
        <f t="shared" si="35"/>
        <v>0</v>
      </c>
      <c r="R89" s="115">
        <f t="shared" si="36"/>
        <v>0</v>
      </c>
      <c r="AE89" s="115">
        <f t="shared" si="37"/>
        <v>0</v>
      </c>
      <c r="AR89" s="115">
        <f t="shared" si="38"/>
        <v>0</v>
      </c>
      <c r="BE89" s="115">
        <f t="shared" si="39"/>
        <v>0</v>
      </c>
      <c r="BR89" s="115">
        <f t="shared" si="40"/>
        <v>0</v>
      </c>
      <c r="CF89" s="115">
        <f t="shared" si="41"/>
        <v>0</v>
      </c>
    </row>
    <row r="90" spans="1:84">
      <c r="A90" s="104">
        <v>74</v>
      </c>
      <c r="B90" s="90">
        <f>'раздел 1-2'!B90</f>
        <v>0</v>
      </c>
      <c r="C90" s="90">
        <f>'раздел 1-2'!C90</f>
        <v>0</v>
      </c>
      <c r="D90" s="115">
        <f t="shared" si="35"/>
        <v>0</v>
      </c>
      <c r="R90" s="115">
        <f t="shared" si="36"/>
        <v>0</v>
      </c>
      <c r="AE90" s="115">
        <f t="shared" si="37"/>
        <v>0</v>
      </c>
      <c r="AR90" s="115">
        <f t="shared" si="38"/>
        <v>0</v>
      </c>
      <c r="BE90" s="115">
        <f t="shared" si="39"/>
        <v>0</v>
      </c>
      <c r="BR90" s="115">
        <f t="shared" si="40"/>
        <v>0</v>
      </c>
      <c r="CF90" s="115">
        <f t="shared" si="41"/>
        <v>0</v>
      </c>
    </row>
    <row r="91" spans="1:84">
      <c r="A91" s="104">
        <v>75</v>
      </c>
      <c r="B91" s="90">
        <f>'раздел 1-2'!B91</f>
        <v>0</v>
      </c>
      <c r="C91" s="90">
        <f>'раздел 1-2'!C91</f>
        <v>0</v>
      </c>
      <c r="D91" s="115">
        <f t="shared" si="35"/>
        <v>0</v>
      </c>
      <c r="R91" s="115">
        <f t="shared" si="36"/>
        <v>0</v>
      </c>
      <c r="AE91" s="115">
        <f t="shared" si="37"/>
        <v>0</v>
      </c>
      <c r="AR91" s="115">
        <f t="shared" si="38"/>
        <v>0</v>
      </c>
      <c r="BE91" s="115">
        <f t="shared" si="39"/>
        <v>0</v>
      </c>
      <c r="BR91" s="115">
        <f t="shared" si="40"/>
        <v>0</v>
      </c>
      <c r="CF91" s="115">
        <f t="shared" si="41"/>
        <v>0</v>
      </c>
    </row>
    <row r="92" spans="1:84">
      <c r="A92" s="104">
        <v>76</v>
      </c>
      <c r="B92" s="90">
        <f>'раздел 1-2'!B92</f>
        <v>0</v>
      </c>
      <c r="C92" s="90">
        <f>'раздел 1-2'!C92</f>
        <v>0</v>
      </c>
      <c r="D92" s="115">
        <f t="shared" si="35"/>
        <v>0</v>
      </c>
      <c r="R92" s="115">
        <f t="shared" si="36"/>
        <v>0</v>
      </c>
      <c r="AE92" s="115">
        <f t="shared" si="37"/>
        <v>0</v>
      </c>
      <c r="AR92" s="115">
        <f t="shared" si="38"/>
        <v>0</v>
      </c>
      <c r="BE92" s="115">
        <f t="shared" si="39"/>
        <v>0</v>
      </c>
      <c r="BR92" s="115">
        <f t="shared" si="40"/>
        <v>0</v>
      </c>
      <c r="CF92" s="115">
        <f t="shared" si="41"/>
        <v>0</v>
      </c>
    </row>
    <row r="93" spans="1:84">
      <c r="A93" s="104">
        <v>77</v>
      </c>
      <c r="B93" s="90">
        <f>'раздел 1-2'!B93</f>
        <v>0</v>
      </c>
      <c r="C93" s="90">
        <f>'раздел 1-2'!C93</f>
        <v>0</v>
      </c>
      <c r="D93" s="115">
        <f t="shared" si="35"/>
        <v>0</v>
      </c>
      <c r="R93" s="115">
        <f t="shared" si="36"/>
        <v>0</v>
      </c>
      <c r="AE93" s="115">
        <f t="shared" si="37"/>
        <v>0</v>
      </c>
      <c r="AR93" s="115">
        <f t="shared" si="38"/>
        <v>0</v>
      </c>
      <c r="BE93" s="115">
        <f t="shared" si="39"/>
        <v>0</v>
      </c>
      <c r="BR93" s="115">
        <f t="shared" si="40"/>
        <v>0</v>
      </c>
      <c r="CF93" s="115">
        <f t="shared" si="41"/>
        <v>0</v>
      </c>
    </row>
    <row r="94" spans="1:84">
      <c r="A94" s="104">
        <v>78</v>
      </c>
      <c r="B94" s="90">
        <f>'раздел 1-2'!B94</f>
        <v>0</v>
      </c>
      <c r="C94" s="90">
        <f>'раздел 1-2'!C94</f>
        <v>0</v>
      </c>
      <c r="D94" s="115">
        <f t="shared" si="35"/>
        <v>0</v>
      </c>
      <c r="R94" s="115">
        <f t="shared" si="36"/>
        <v>0</v>
      </c>
      <c r="AE94" s="115">
        <f t="shared" si="37"/>
        <v>0</v>
      </c>
      <c r="AR94" s="115">
        <f t="shared" si="38"/>
        <v>0</v>
      </c>
      <c r="BE94" s="115">
        <f t="shared" si="39"/>
        <v>0</v>
      </c>
      <c r="BR94" s="115">
        <f t="shared" si="40"/>
        <v>0</v>
      </c>
      <c r="CF94" s="115">
        <f t="shared" si="41"/>
        <v>0</v>
      </c>
    </row>
    <row r="95" spans="1:84">
      <c r="A95" s="104">
        <v>79</v>
      </c>
      <c r="B95" s="90">
        <f>'раздел 1-2'!B95</f>
        <v>0</v>
      </c>
      <c r="C95" s="90">
        <f>'раздел 1-2'!C95</f>
        <v>0</v>
      </c>
      <c r="D95" s="115">
        <f t="shared" si="35"/>
        <v>0</v>
      </c>
      <c r="R95" s="115">
        <f t="shared" si="36"/>
        <v>0</v>
      </c>
      <c r="AE95" s="115">
        <f t="shared" si="37"/>
        <v>0</v>
      </c>
      <c r="AR95" s="115">
        <f t="shared" si="38"/>
        <v>0</v>
      </c>
      <c r="BE95" s="115">
        <f t="shared" si="39"/>
        <v>0</v>
      </c>
      <c r="BR95" s="115">
        <f t="shared" si="40"/>
        <v>0</v>
      </c>
      <c r="CF95" s="115">
        <f t="shared" si="41"/>
        <v>0</v>
      </c>
    </row>
    <row r="96" spans="1:84">
      <c r="A96" s="104">
        <v>80</v>
      </c>
      <c r="B96" s="90">
        <f>'раздел 1-2'!B96</f>
        <v>0</v>
      </c>
      <c r="C96" s="90">
        <f>'раздел 1-2'!C96</f>
        <v>0</v>
      </c>
      <c r="D96" s="115">
        <f t="shared" si="35"/>
        <v>0</v>
      </c>
      <c r="R96" s="115">
        <f t="shared" si="36"/>
        <v>0</v>
      </c>
      <c r="AE96" s="115">
        <f t="shared" si="37"/>
        <v>0</v>
      </c>
      <c r="AR96" s="115">
        <f t="shared" si="38"/>
        <v>0</v>
      </c>
      <c r="BE96" s="115">
        <f t="shared" si="39"/>
        <v>0</v>
      </c>
      <c r="BR96" s="115">
        <f t="shared" si="40"/>
        <v>0</v>
      </c>
      <c r="CF96" s="115">
        <f t="shared" si="41"/>
        <v>0</v>
      </c>
    </row>
  </sheetData>
  <sheetProtection password="CF48" sheet="1" objects="1" scenarios="1"/>
  <protectedRanges>
    <protectedRange sqref="HI17:HJ96" name="Диапазон33"/>
    <protectedRange sqref="GU17:GV96" name="Диапазон31"/>
    <protectedRange sqref="GF17:GG96" name="Диапазон29"/>
    <protectedRange sqref="FQ17:FR96" name="Диапазон27"/>
    <protectedRange sqref="FB17:FC96" name="Диапазон25"/>
    <protectedRange sqref="EM17:EN96" name="Диапазон23"/>
    <protectedRange sqref="DX17:DY96" name="Диапазон21"/>
    <protectedRange sqref="DI17:DJ96" name="Диапазон19"/>
    <protectedRange sqref="CT17:CU96" name="Диапазон17"/>
    <protectedRange sqref="BS17:CE96" name="Диапазон11"/>
    <protectedRange sqref="BF17:BQ96" name="Диапазон9"/>
    <protectedRange sqref="AF17:AQ96" name="Диапазон7"/>
    <protectedRange sqref="E17:Q96" name="Диапазон2"/>
    <protectedRange sqref="S17:AD96" name="Диапазон6"/>
    <protectedRange sqref="AS17:BD96" name="Диапазон8"/>
    <protectedRange sqref="CG17:CR96" name="Диапазон14"/>
    <protectedRange sqref="CW17:DG96" name="Диапазон18"/>
    <protectedRange sqref="DL17:DV96" name="Диапазон20"/>
    <protectedRange sqref="EA17:EK96" name="Диапазон22"/>
    <protectedRange sqref="EP17:EZ96" name="Диапазон24"/>
    <protectedRange sqref="FE17:FO96" name="Диапазон26"/>
    <protectedRange sqref="FT17:GD96" name="Диапазон28"/>
    <protectedRange sqref="GI17:GS96" name="Диапазон30"/>
    <protectedRange sqref="GX17:HH96" name="Диапазон32"/>
  </protectedRanges>
  <mergeCells count="12">
    <mergeCell ref="BR4:CE4"/>
    <mergeCell ref="CF4:CR4"/>
    <mergeCell ref="D2:CR2"/>
    <mergeCell ref="A3:A4"/>
    <mergeCell ref="B3:B4"/>
    <mergeCell ref="C3:C4"/>
    <mergeCell ref="D3:Q3"/>
    <mergeCell ref="R3:BP3"/>
    <mergeCell ref="R4:AD4"/>
    <mergeCell ref="AE4:AQ4"/>
    <mergeCell ref="AR4:BD4"/>
    <mergeCell ref="BE4:BQ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S96"/>
  <sheetViews>
    <sheetView zoomScaleNormal="10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 activeCell="C29" sqref="C29"/>
    </sheetView>
  </sheetViews>
  <sheetFormatPr defaultColWidth="6.28515625" defaultRowHeight="12"/>
  <cols>
    <col min="1" max="2" width="4.5703125" style="106" customWidth="1"/>
    <col min="3" max="3" width="23.85546875" style="106" customWidth="1"/>
    <col min="4" max="4" width="5.140625" style="116" customWidth="1"/>
    <col min="5" max="15" width="5.140625" style="105" customWidth="1"/>
    <col min="16" max="16" width="5.140625" style="116" customWidth="1"/>
    <col min="17" max="27" width="5.140625" style="105" customWidth="1"/>
    <col min="28" max="28" width="5.140625" style="116" customWidth="1"/>
    <col min="29" max="39" width="5.140625" style="105" customWidth="1"/>
    <col min="40" max="40" width="5.140625" style="116" customWidth="1"/>
    <col min="41" max="51" width="5.140625" style="105" customWidth="1"/>
    <col min="52" max="52" width="5.140625" style="116" customWidth="1"/>
    <col min="53" max="63" width="5.140625" style="105" customWidth="1"/>
    <col min="64" max="64" width="5.140625" style="116" customWidth="1"/>
    <col min="65" max="75" width="5.140625" style="105" customWidth="1"/>
    <col min="76" max="76" width="5.140625" style="116" customWidth="1"/>
    <col min="77" max="86" width="5.140625" style="105" customWidth="1"/>
    <col min="87" max="87" width="6.140625" style="105" customWidth="1"/>
    <col min="88" max="88" width="6.140625" style="125" customWidth="1"/>
    <col min="89" max="99" width="6.140625" style="106" customWidth="1"/>
    <col min="100" max="100" width="6.140625" style="125" customWidth="1"/>
    <col min="101" max="111" width="6.140625" style="106" customWidth="1"/>
    <col min="112" max="112" width="6.140625" style="125" customWidth="1"/>
    <col min="113" max="122" width="6.140625" style="106" customWidth="1"/>
    <col min="123" max="123" width="5.7109375" style="106" customWidth="1"/>
    <col min="124" max="124" width="6.140625" style="125" customWidth="1"/>
    <col min="125" max="135" width="6.140625" style="106" customWidth="1"/>
    <col min="136" max="136" width="6.140625" style="116" customWidth="1"/>
    <col min="137" max="142" width="6.140625" style="105" customWidth="1"/>
    <col min="143" max="143" width="6.140625" style="116" customWidth="1"/>
    <col min="144" max="149" width="6.140625" style="105" customWidth="1"/>
    <col min="150" max="202" width="6.28515625" style="106"/>
    <col min="203" max="204" width="4.5703125" style="106" customWidth="1"/>
    <col min="205" max="205" width="23.85546875" style="106" customWidth="1"/>
    <col min="206" max="309" width="5.140625" style="106" customWidth="1"/>
    <col min="310" max="339" width="6.140625" style="106" customWidth="1"/>
    <col min="340" max="340" width="9.5703125" style="106" customWidth="1"/>
    <col min="341" max="458" width="6.28515625" style="106"/>
    <col min="459" max="460" width="4.5703125" style="106" customWidth="1"/>
    <col min="461" max="461" width="23.85546875" style="106" customWidth="1"/>
    <col min="462" max="565" width="5.140625" style="106" customWidth="1"/>
    <col min="566" max="595" width="6.140625" style="106" customWidth="1"/>
    <col min="596" max="596" width="9.5703125" style="106" customWidth="1"/>
    <col min="597" max="714" width="6.28515625" style="106"/>
    <col min="715" max="716" width="4.5703125" style="106" customWidth="1"/>
    <col min="717" max="717" width="23.85546875" style="106" customWidth="1"/>
    <col min="718" max="821" width="5.140625" style="106" customWidth="1"/>
    <col min="822" max="851" width="6.140625" style="106" customWidth="1"/>
    <col min="852" max="852" width="9.5703125" style="106" customWidth="1"/>
    <col min="853" max="970" width="6.28515625" style="106"/>
    <col min="971" max="972" width="4.5703125" style="106" customWidth="1"/>
    <col min="973" max="973" width="23.85546875" style="106" customWidth="1"/>
    <col min="974" max="1077" width="5.140625" style="106" customWidth="1"/>
    <col min="1078" max="1107" width="6.140625" style="106" customWidth="1"/>
    <col min="1108" max="1108" width="9.5703125" style="106" customWidth="1"/>
    <col min="1109" max="1226" width="6.28515625" style="106"/>
    <col min="1227" max="1228" width="4.5703125" style="106" customWidth="1"/>
    <col min="1229" max="1229" width="23.85546875" style="106" customWidth="1"/>
    <col min="1230" max="1333" width="5.140625" style="106" customWidth="1"/>
    <col min="1334" max="1363" width="6.140625" style="106" customWidth="1"/>
    <col min="1364" max="1364" width="9.5703125" style="106" customWidth="1"/>
    <col min="1365" max="1482" width="6.28515625" style="106"/>
    <col min="1483" max="1484" width="4.5703125" style="106" customWidth="1"/>
    <col min="1485" max="1485" width="23.85546875" style="106" customWidth="1"/>
    <col min="1486" max="1589" width="5.140625" style="106" customWidth="1"/>
    <col min="1590" max="1619" width="6.140625" style="106" customWidth="1"/>
    <col min="1620" max="1620" width="9.5703125" style="106" customWidth="1"/>
    <col min="1621" max="1738" width="6.28515625" style="106"/>
    <col min="1739" max="1740" width="4.5703125" style="106" customWidth="1"/>
    <col min="1741" max="1741" width="23.85546875" style="106" customWidth="1"/>
    <col min="1742" max="1845" width="5.140625" style="106" customWidth="1"/>
    <col min="1846" max="1875" width="6.140625" style="106" customWidth="1"/>
    <col min="1876" max="1876" width="9.5703125" style="106" customWidth="1"/>
    <col min="1877" max="1994" width="6.28515625" style="106"/>
    <col min="1995" max="1996" width="4.5703125" style="106" customWidth="1"/>
    <col min="1997" max="1997" width="23.85546875" style="106" customWidth="1"/>
    <col min="1998" max="2101" width="5.140625" style="106" customWidth="1"/>
    <col min="2102" max="2131" width="6.140625" style="106" customWidth="1"/>
    <col min="2132" max="2132" width="9.5703125" style="106" customWidth="1"/>
    <col min="2133" max="2250" width="6.28515625" style="106"/>
    <col min="2251" max="2252" width="4.5703125" style="106" customWidth="1"/>
    <col min="2253" max="2253" width="23.85546875" style="106" customWidth="1"/>
    <col min="2254" max="2357" width="5.140625" style="106" customWidth="1"/>
    <col min="2358" max="2387" width="6.140625" style="106" customWidth="1"/>
    <col min="2388" max="2388" width="9.5703125" style="106" customWidth="1"/>
    <col min="2389" max="2506" width="6.28515625" style="106"/>
    <col min="2507" max="2508" width="4.5703125" style="106" customWidth="1"/>
    <col min="2509" max="2509" width="23.85546875" style="106" customWidth="1"/>
    <col min="2510" max="2613" width="5.140625" style="106" customWidth="1"/>
    <col min="2614" max="2643" width="6.140625" style="106" customWidth="1"/>
    <col min="2644" max="2644" width="9.5703125" style="106" customWidth="1"/>
    <col min="2645" max="2762" width="6.28515625" style="106"/>
    <col min="2763" max="2764" width="4.5703125" style="106" customWidth="1"/>
    <col min="2765" max="2765" width="23.85546875" style="106" customWidth="1"/>
    <col min="2766" max="2869" width="5.140625" style="106" customWidth="1"/>
    <col min="2870" max="2899" width="6.140625" style="106" customWidth="1"/>
    <col min="2900" max="2900" width="9.5703125" style="106" customWidth="1"/>
    <col min="2901" max="3018" width="6.28515625" style="106"/>
    <col min="3019" max="3020" width="4.5703125" style="106" customWidth="1"/>
    <col min="3021" max="3021" width="23.85546875" style="106" customWidth="1"/>
    <col min="3022" max="3125" width="5.140625" style="106" customWidth="1"/>
    <col min="3126" max="3155" width="6.140625" style="106" customWidth="1"/>
    <col min="3156" max="3156" width="9.5703125" style="106" customWidth="1"/>
    <col min="3157" max="3274" width="6.28515625" style="106"/>
    <col min="3275" max="3276" width="4.5703125" style="106" customWidth="1"/>
    <col min="3277" max="3277" width="23.85546875" style="106" customWidth="1"/>
    <col min="3278" max="3381" width="5.140625" style="106" customWidth="1"/>
    <col min="3382" max="3411" width="6.140625" style="106" customWidth="1"/>
    <col min="3412" max="3412" width="9.5703125" style="106" customWidth="1"/>
    <col min="3413" max="3530" width="6.28515625" style="106"/>
    <col min="3531" max="3532" width="4.5703125" style="106" customWidth="1"/>
    <col min="3533" max="3533" width="23.85546875" style="106" customWidth="1"/>
    <col min="3534" max="3637" width="5.140625" style="106" customWidth="1"/>
    <col min="3638" max="3667" width="6.140625" style="106" customWidth="1"/>
    <col min="3668" max="3668" width="9.5703125" style="106" customWidth="1"/>
    <col min="3669" max="3786" width="6.28515625" style="106"/>
    <col min="3787" max="3788" width="4.5703125" style="106" customWidth="1"/>
    <col min="3789" max="3789" width="23.85546875" style="106" customWidth="1"/>
    <col min="3790" max="3893" width="5.140625" style="106" customWidth="1"/>
    <col min="3894" max="3923" width="6.140625" style="106" customWidth="1"/>
    <col min="3924" max="3924" width="9.5703125" style="106" customWidth="1"/>
    <col min="3925" max="4042" width="6.28515625" style="106"/>
    <col min="4043" max="4044" width="4.5703125" style="106" customWidth="1"/>
    <col min="4045" max="4045" width="23.85546875" style="106" customWidth="1"/>
    <col min="4046" max="4149" width="5.140625" style="106" customWidth="1"/>
    <col min="4150" max="4179" width="6.140625" style="106" customWidth="1"/>
    <col min="4180" max="4180" width="9.5703125" style="106" customWidth="1"/>
    <col min="4181" max="4298" width="6.28515625" style="106"/>
    <col min="4299" max="4300" width="4.5703125" style="106" customWidth="1"/>
    <col min="4301" max="4301" width="23.85546875" style="106" customWidth="1"/>
    <col min="4302" max="4405" width="5.140625" style="106" customWidth="1"/>
    <col min="4406" max="4435" width="6.140625" style="106" customWidth="1"/>
    <col min="4436" max="4436" width="9.5703125" style="106" customWidth="1"/>
    <col min="4437" max="4554" width="6.28515625" style="106"/>
    <col min="4555" max="4556" width="4.5703125" style="106" customWidth="1"/>
    <col min="4557" max="4557" width="23.85546875" style="106" customWidth="1"/>
    <col min="4558" max="4661" width="5.140625" style="106" customWidth="1"/>
    <col min="4662" max="4691" width="6.140625" style="106" customWidth="1"/>
    <col min="4692" max="4692" width="9.5703125" style="106" customWidth="1"/>
    <col min="4693" max="4810" width="6.28515625" style="106"/>
    <col min="4811" max="4812" width="4.5703125" style="106" customWidth="1"/>
    <col min="4813" max="4813" width="23.85546875" style="106" customWidth="1"/>
    <col min="4814" max="4917" width="5.140625" style="106" customWidth="1"/>
    <col min="4918" max="4947" width="6.140625" style="106" customWidth="1"/>
    <col min="4948" max="4948" width="9.5703125" style="106" customWidth="1"/>
    <col min="4949" max="5066" width="6.28515625" style="106"/>
    <col min="5067" max="5068" width="4.5703125" style="106" customWidth="1"/>
    <col min="5069" max="5069" width="23.85546875" style="106" customWidth="1"/>
    <col min="5070" max="5173" width="5.140625" style="106" customWidth="1"/>
    <col min="5174" max="5203" width="6.140625" style="106" customWidth="1"/>
    <col min="5204" max="5204" width="9.5703125" style="106" customWidth="1"/>
    <col min="5205" max="5322" width="6.28515625" style="106"/>
    <col min="5323" max="5324" width="4.5703125" style="106" customWidth="1"/>
    <col min="5325" max="5325" width="23.85546875" style="106" customWidth="1"/>
    <col min="5326" max="5429" width="5.140625" style="106" customWidth="1"/>
    <col min="5430" max="5459" width="6.140625" style="106" customWidth="1"/>
    <col min="5460" max="5460" width="9.5703125" style="106" customWidth="1"/>
    <col min="5461" max="5578" width="6.28515625" style="106"/>
    <col min="5579" max="5580" width="4.5703125" style="106" customWidth="1"/>
    <col min="5581" max="5581" width="23.85546875" style="106" customWidth="1"/>
    <col min="5582" max="5685" width="5.140625" style="106" customWidth="1"/>
    <col min="5686" max="5715" width="6.140625" style="106" customWidth="1"/>
    <col min="5716" max="5716" width="9.5703125" style="106" customWidth="1"/>
    <col min="5717" max="5834" width="6.28515625" style="106"/>
    <col min="5835" max="5836" width="4.5703125" style="106" customWidth="1"/>
    <col min="5837" max="5837" width="23.85546875" style="106" customWidth="1"/>
    <col min="5838" max="5941" width="5.140625" style="106" customWidth="1"/>
    <col min="5942" max="5971" width="6.140625" style="106" customWidth="1"/>
    <col min="5972" max="5972" width="9.5703125" style="106" customWidth="1"/>
    <col min="5973" max="6090" width="6.28515625" style="106"/>
    <col min="6091" max="6092" width="4.5703125" style="106" customWidth="1"/>
    <col min="6093" max="6093" width="23.85546875" style="106" customWidth="1"/>
    <col min="6094" max="6197" width="5.140625" style="106" customWidth="1"/>
    <col min="6198" max="6227" width="6.140625" style="106" customWidth="1"/>
    <col min="6228" max="6228" width="9.5703125" style="106" customWidth="1"/>
    <col min="6229" max="6346" width="6.28515625" style="106"/>
    <col min="6347" max="6348" width="4.5703125" style="106" customWidth="1"/>
    <col min="6349" max="6349" width="23.85546875" style="106" customWidth="1"/>
    <col min="6350" max="6453" width="5.140625" style="106" customWidth="1"/>
    <col min="6454" max="6483" width="6.140625" style="106" customWidth="1"/>
    <col min="6484" max="6484" width="9.5703125" style="106" customWidth="1"/>
    <col min="6485" max="6602" width="6.28515625" style="106"/>
    <col min="6603" max="6604" width="4.5703125" style="106" customWidth="1"/>
    <col min="6605" max="6605" width="23.85546875" style="106" customWidth="1"/>
    <col min="6606" max="6709" width="5.140625" style="106" customWidth="1"/>
    <col min="6710" max="6739" width="6.140625" style="106" customWidth="1"/>
    <col min="6740" max="6740" width="9.5703125" style="106" customWidth="1"/>
    <col min="6741" max="6858" width="6.28515625" style="106"/>
    <col min="6859" max="6860" width="4.5703125" style="106" customWidth="1"/>
    <col min="6861" max="6861" width="23.85546875" style="106" customWidth="1"/>
    <col min="6862" max="6965" width="5.140625" style="106" customWidth="1"/>
    <col min="6966" max="6995" width="6.140625" style="106" customWidth="1"/>
    <col min="6996" max="6996" width="9.5703125" style="106" customWidth="1"/>
    <col min="6997" max="7114" width="6.28515625" style="106"/>
    <col min="7115" max="7116" width="4.5703125" style="106" customWidth="1"/>
    <col min="7117" max="7117" width="23.85546875" style="106" customWidth="1"/>
    <col min="7118" max="7221" width="5.140625" style="106" customWidth="1"/>
    <col min="7222" max="7251" width="6.140625" style="106" customWidth="1"/>
    <col min="7252" max="7252" width="9.5703125" style="106" customWidth="1"/>
    <col min="7253" max="7370" width="6.28515625" style="106"/>
    <col min="7371" max="7372" width="4.5703125" style="106" customWidth="1"/>
    <col min="7373" max="7373" width="23.85546875" style="106" customWidth="1"/>
    <col min="7374" max="7477" width="5.140625" style="106" customWidth="1"/>
    <col min="7478" max="7507" width="6.140625" style="106" customWidth="1"/>
    <col min="7508" max="7508" width="9.5703125" style="106" customWidth="1"/>
    <col min="7509" max="7626" width="6.28515625" style="106"/>
    <col min="7627" max="7628" width="4.5703125" style="106" customWidth="1"/>
    <col min="7629" max="7629" width="23.85546875" style="106" customWidth="1"/>
    <col min="7630" max="7733" width="5.140625" style="106" customWidth="1"/>
    <col min="7734" max="7763" width="6.140625" style="106" customWidth="1"/>
    <col min="7764" max="7764" width="9.5703125" style="106" customWidth="1"/>
    <col min="7765" max="7882" width="6.28515625" style="106"/>
    <col min="7883" max="7884" width="4.5703125" style="106" customWidth="1"/>
    <col min="7885" max="7885" width="23.85546875" style="106" customWidth="1"/>
    <col min="7886" max="7989" width="5.140625" style="106" customWidth="1"/>
    <col min="7990" max="8019" width="6.140625" style="106" customWidth="1"/>
    <col min="8020" max="8020" width="9.5703125" style="106" customWidth="1"/>
    <col min="8021" max="8138" width="6.28515625" style="106"/>
    <col min="8139" max="8140" width="4.5703125" style="106" customWidth="1"/>
    <col min="8141" max="8141" width="23.85546875" style="106" customWidth="1"/>
    <col min="8142" max="8245" width="5.140625" style="106" customWidth="1"/>
    <col min="8246" max="8275" width="6.140625" style="106" customWidth="1"/>
    <col min="8276" max="8276" width="9.5703125" style="106" customWidth="1"/>
    <col min="8277" max="8394" width="6.28515625" style="106"/>
    <col min="8395" max="8396" width="4.5703125" style="106" customWidth="1"/>
    <col min="8397" max="8397" width="23.85546875" style="106" customWidth="1"/>
    <col min="8398" max="8501" width="5.140625" style="106" customWidth="1"/>
    <col min="8502" max="8531" width="6.140625" style="106" customWidth="1"/>
    <col min="8532" max="8532" width="9.5703125" style="106" customWidth="1"/>
    <col min="8533" max="8650" width="6.28515625" style="106"/>
    <col min="8651" max="8652" width="4.5703125" style="106" customWidth="1"/>
    <col min="8653" max="8653" width="23.85546875" style="106" customWidth="1"/>
    <col min="8654" max="8757" width="5.140625" style="106" customWidth="1"/>
    <col min="8758" max="8787" width="6.140625" style="106" customWidth="1"/>
    <col min="8788" max="8788" width="9.5703125" style="106" customWidth="1"/>
    <col min="8789" max="8906" width="6.28515625" style="106"/>
    <col min="8907" max="8908" width="4.5703125" style="106" customWidth="1"/>
    <col min="8909" max="8909" width="23.85546875" style="106" customWidth="1"/>
    <col min="8910" max="9013" width="5.140625" style="106" customWidth="1"/>
    <col min="9014" max="9043" width="6.140625" style="106" customWidth="1"/>
    <col min="9044" max="9044" width="9.5703125" style="106" customWidth="1"/>
    <col min="9045" max="9162" width="6.28515625" style="106"/>
    <col min="9163" max="9164" width="4.5703125" style="106" customWidth="1"/>
    <col min="9165" max="9165" width="23.85546875" style="106" customWidth="1"/>
    <col min="9166" max="9269" width="5.140625" style="106" customWidth="1"/>
    <col min="9270" max="9299" width="6.140625" style="106" customWidth="1"/>
    <col min="9300" max="9300" width="9.5703125" style="106" customWidth="1"/>
    <col min="9301" max="9418" width="6.28515625" style="106"/>
    <col min="9419" max="9420" width="4.5703125" style="106" customWidth="1"/>
    <col min="9421" max="9421" width="23.85546875" style="106" customWidth="1"/>
    <col min="9422" max="9525" width="5.140625" style="106" customWidth="1"/>
    <col min="9526" max="9555" width="6.140625" style="106" customWidth="1"/>
    <col min="9556" max="9556" width="9.5703125" style="106" customWidth="1"/>
    <col min="9557" max="9674" width="6.28515625" style="106"/>
    <col min="9675" max="9676" width="4.5703125" style="106" customWidth="1"/>
    <col min="9677" max="9677" width="23.85546875" style="106" customWidth="1"/>
    <col min="9678" max="9781" width="5.140625" style="106" customWidth="1"/>
    <col min="9782" max="9811" width="6.140625" style="106" customWidth="1"/>
    <col min="9812" max="9812" width="9.5703125" style="106" customWidth="1"/>
    <col min="9813" max="9930" width="6.28515625" style="106"/>
    <col min="9931" max="9932" width="4.5703125" style="106" customWidth="1"/>
    <col min="9933" max="9933" width="23.85546875" style="106" customWidth="1"/>
    <col min="9934" max="10037" width="5.140625" style="106" customWidth="1"/>
    <col min="10038" max="10067" width="6.140625" style="106" customWidth="1"/>
    <col min="10068" max="10068" width="9.5703125" style="106" customWidth="1"/>
    <col min="10069" max="10186" width="6.28515625" style="106"/>
    <col min="10187" max="10188" width="4.5703125" style="106" customWidth="1"/>
    <col min="10189" max="10189" width="23.85546875" style="106" customWidth="1"/>
    <col min="10190" max="10293" width="5.140625" style="106" customWidth="1"/>
    <col min="10294" max="10323" width="6.140625" style="106" customWidth="1"/>
    <col min="10324" max="10324" width="9.5703125" style="106" customWidth="1"/>
    <col min="10325" max="10442" width="6.28515625" style="106"/>
    <col min="10443" max="10444" width="4.5703125" style="106" customWidth="1"/>
    <col min="10445" max="10445" width="23.85546875" style="106" customWidth="1"/>
    <col min="10446" max="10549" width="5.140625" style="106" customWidth="1"/>
    <col min="10550" max="10579" width="6.140625" style="106" customWidth="1"/>
    <col min="10580" max="10580" width="9.5703125" style="106" customWidth="1"/>
    <col min="10581" max="10698" width="6.28515625" style="106"/>
    <col min="10699" max="10700" width="4.5703125" style="106" customWidth="1"/>
    <col min="10701" max="10701" width="23.85546875" style="106" customWidth="1"/>
    <col min="10702" max="10805" width="5.140625" style="106" customWidth="1"/>
    <col min="10806" max="10835" width="6.140625" style="106" customWidth="1"/>
    <col min="10836" max="10836" width="9.5703125" style="106" customWidth="1"/>
    <col min="10837" max="10954" width="6.28515625" style="106"/>
    <col min="10955" max="10956" width="4.5703125" style="106" customWidth="1"/>
    <col min="10957" max="10957" width="23.85546875" style="106" customWidth="1"/>
    <col min="10958" max="11061" width="5.140625" style="106" customWidth="1"/>
    <col min="11062" max="11091" width="6.140625" style="106" customWidth="1"/>
    <col min="11092" max="11092" width="9.5703125" style="106" customWidth="1"/>
    <col min="11093" max="11210" width="6.28515625" style="106"/>
    <col min="11211" max="11212" width="4.5703125" style="106" customWidth="1"/>
    <col min="11213" max="11213" width="23.85546875" style="106" customWidth="1"/>
    <col min="11214" max="11317" width="5.140625" style="106" customWidth="1"/>
    <col min="11318" max="11347" width="6.140625" style="106" customWidth="1"/>
    <col min="11348" max="11348" width="9.5703125" style="106" customWidth="1"/>
    <col min="11349" max="11466" width="6.28515625" style="106"/>
    <col min="11467" max="11468" width="4.5703125" style="106" customWidth="1"/>
    <col min="11469" max="11469" width="23.85546875" style="106" customWidth="1"/>
    <col min="11470" max="11573" width="5.140625" style="106" customWidth="1"/>
    <col min="11574" max="11603" width="6.140625" style="106" customWidth="1"/>
    <col min="11604" max="11604" width="9.5703125" style="106" customWidth="1"/>
    <col min="11605" max="11722" width="6.28515625" style="106"/>
    <col min="11723" max="11724" width="4.5703125" style="106" customWidth="1"/>
    <col min="11725" max="11725" width="23.85546875" style="106" customWidth="1"/>
    <col min="11726" max="11829" width="5.140625" style="106" customWidth="1"/>
    <col min="11830" max="11859" width="6.140625" style="106" customWidth="1"/>
    <col min="11860" max="11860" width="9.5703125" style="106" customWidth="1"/>
    <col min="11861" max="11978" width="6.28515625" style="106"/>
    <col min="11979" max="11980" width="4.5703125" style="106" customWidth="1"/>
    <col min="11981" max="11981" width="23.85546875" style="106" customWidth="1"/>
    <col min="11982" max="12085" width="5.140625" style="106" customWidth="1"/>
    <col min="12086" max="12115" width="6.140625" style="106" customWidth="1"/>
    <col min="12116" max="12116" width="9.5703125" style="106" customWidth="1"/>
    <col min="12117" max="12234" width="6.28515625" style="106"/>
    <col min="12235" max="12236" width="4.5703125" style="106" customWidth="1"/>
    <col min="12237" max="12237" width="23.85546875" style="106" customWidth="1"/>
    <col min="12238" max="12341" width="5.140625" style="106" customWidth="1"/>
    <col min="12342" max="12371" width="6.140625" style="106" customWidth="1"/>
    <col min="12372" max="12372" width="9.5703125" style="106" customWidth="1"/>
    <col min="12373" max="12490" width="6.28515625" style="106"/>
    <col min="12491" max="12492" width="4.5703125" style="106" customWidth="1"/>
    <col min="12493" max="12493" width="23.85546875" style="106" customWidth="1"/>
    <col min="12494" max="12597" width="5.140625" style="106" customWidth="1"/>
    <col min="12598" max="12627" width="6.140625" style="106" customWidth="1"/>
    <col min="12628" max="12628" width="9.5703125" style="106" customWidth="1"/>
    <col min="12629" max="12746" width="6.28515625" style="106"/>
    <col min="12747" max="12748" width="4.5703125" style="106" customWidth="1"/>
    <col min="12749" max="12749" width="23.85546875" style="106" customWidth="1"/>
    <col min="12750" max="12853" width="5.140625" style="106" customWidth="1"/>
    <col min="12854" max="12883" width="6.140625" style="106" customWidth="1"/>
    <col min="12884" max="12884" width="9.5703125" style="106" customWidth="1"/>
    <col min="12885" max="13002" width="6.28515625" style="106"/>
    <col min="13003" max="13004" width="4.5703125" style="106" customWidth="1"/>
    <col min="13005" max="13005" width="23.85546875" style="106" customWidth="1"/>
    <col min="13006" max="13109" width="5.140625" style="106" customWidth="1"/>
    <col min="13110" max="13139" width="6.140625" style="106" customWidth="1"/>
    <col min="13140" max="13140" width="9.5703125" style="106" customWidth="1"/>
    <col min="13141" max="13258" width="6.28515625" style="106"/>
    <col min="13259" max="13260" width="4.5703125" style="106" customWidth="1"/>
    <col min="13261" max="13261" width="23.85546875" style="106" customWidth="1"/>
    <col min="13262" max="13365" width="5.140625" style="106" customWidth="1"/>
    <col min="13366" max="13395" width="6.140625" style="106" customWidth="1"/>
    <col min="13396" max="13396" width="9.5703125" style="106" customWidth="1"/>
    <col min="13397" max="13514" width="6.28515625" style="106"/>
    <col min="13515" max="13516" width="4.5703125" style="106" customWidth="1"/>
    <col min="13517" max="13517" width="23.85546875" style="106" customWidth="1"/>
    <col min="13518" max="13621" width="5.140625" style="106" customWidth="1"/>
    <col min="13622" max="13651" width="6.140625" style="106" customWidth="1"/>
    <col min="13652" max="13652" width="9.5703125" style="106" customWidth="1"/>
    <col min="13653" max="13770" width="6.28515625" style="106"/>
    <col min="13771" max="13772" width="4.5703125" style="106" customWidth="1"/>
    <col min="13773" max="13773" width="23.85546875" style="106" customWidth="1"/>
    <col min="13774" max="13877" width="5.140625" style="106" customWidth="1"/>
    <col min="13878" max="13907" width="6.140625" style="106" customWidth="1"/>
    <col min="13908" max="13908" width="9.5703125" style="106" customWidth="1"/>
    <col min="13909" max="14026" width="6.28515625" style="106"/>
    <col min="14027" max="14028" width="4.5703125" style="106" customWidth="1"/>
    <col min="14029" max="14029" width="23.85546875" style="106" customWidth="1"/>
    <col min="14030" max="14133" width="5.140625" style="106" customWidth="1"/>
    <col min="14134" max="14163" width="6.140625" style="106" customWidth="1"/>
    <col min="14164" max="14164" width="9.5703125" style="106" customWidth="1"/>
    <col min="14165" max="14282" width="6.28515625" style="106"/>
    <col min="14283" max="14284" width="4.5703125" style="106" customWidth="1"/>
    <col min="14285" max="14285" width="23.85546875" style="106" customWidth="1"/>
    <col min="14286" max="14389" width="5.140625" style="106" customWidth="1"/>
    <col min="14390" max="14419" width="6.140625" style="106" customWidth="1"/>
    <col min="14420" max="14420" width="9.5703125" style="106" customWidth="1"/>
    <col min="14421" max="14538" width="6.28515625" style="106"/>
    <col min="14539" max="14540" width="4.5703125" style="106" customWidth="1"/>
    <col min="14541" max="14541" width="23.85546875" style="106" customWidth="1"/>
    <col min="14542" max="14645" width="5.140625" style="106" customWidth="1"/>
    <col min="14646" max="14675" width="6.140625" style="106" customWidth="1"/>
    <col min="14676" max="14676" width="9.5703125" style="106" customWidth="1"/>
    <col min="14677" max="14794" width="6.28515625" style="106"/>
    <col min="14795" max="14796" width="4.5703125" style="106" customWidth="1"/>
    <col min="14797" max="14797" width="23.85546875" style="106" customWidth="1"/>
    <col min="14798" max="14901" width="5.140625" style="106" customWidth="1"/>
    <col min="14902" max="14931" width="6.140625" style="106" customWidth="1"/>
    <col min="14932" max="14932" width="9.5703125" style="106" customWidth="1"/>
    <col min="14933" max="15050" width="6.28515625" style="106"/>
    <col min="15051" max="15052" width="4.5703125" style="106" customWidth="1"/>
    <col min="15053" max="15053" width="23.85546875" style="106" customWidth="1"/>
    <col min="15054" max="15157" width="5.140625" style="106" customWidth="1"/>
    <col min="15158" max="15187" width="6.140625" style="106" customWidth="1"/>
    <col min="15188" max="15188" width="9.5703125" style="106" customWidth="1"/>
    <col min="15189" max="15306" width="6.28515625" style="106"/>
    <col min="15307" max="15308" width="4.5703125" style="106" customWidth="1"/>
    <col min="15309" max="15309" width="23.85546875" style="106" customWidth="1"/>
    <col min="15310" max="15413" width="5.140625" style="106" customWidth="1"/>
    <col min="15414" max="15443" width="6.140625" style="106" customWidth="1"/>
    <col min="15444" max="15444" width="9.5703125" style="106" customWidth="1"/>
    <col min="15445" max="15562" width="6.28515625" style="106"/>
    <col min="15563" max="15564" width="4.5703125" style="106" customWidth="1"/>
    <col min="15565" max="15565" width="23.85546875" style="106" customWidth="1"/>
    <col min="15566" max="15669" width="5.140625" style="106" customWidth="1"/>
    <col min="15670" max="15699" width="6.140625" style="106" customWidth="1"/>
    <col min="15700" max="15700" width="9.5703125" style="106" customWidth="1"/>
    <col min="15701" max="15818" width="6.28515625" style="106"/>
    <col min="15819" max="15820" width="4.5703125" style="106" customWidth="1"/>
    <col min="15821" max="15821" width="23.85546875" style="106" customWidth="1"/>
    <col min="15822" max="15925" width="5.140625" style="106" customWidth="1"/>
    <col min="15926" max="15955" width="6.140625" style="106" customWidth="1"/>
    <col min="15956" max="15956" width="9.5703125" style="106" customWidth="1"/>
    <col min="15957" max="16074" width="6.28515625" style="106"/>
    <col min="16075" max="16076" width="4.5703125" style="106" customWidth="1"/>
    <col min="16077" max="16077" width="23.85546875" style="106" customWidth="1"/>
    <col min="16078" max="16181" width="5.140625" style="106" customWidth="1"/>
    <col min="16182" max="16211" width="6.140625" style="106" customWidth="1"/>
    <col min="16212" max="16212" width="9.5703125" style="106" customWidth="1"/>
    <col min="16213" max="16384" width="6.28515625" style="106"/>
  </cols>
  <sheetData>
    <row r="1" spans="1:149" s="83" customFormat="1" ht="12.75" customHeight="1">
      <c r="C1" s="84"/>
      <c r="D1" s="108" t="s">
        <v>101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115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115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115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115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115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115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124"/>
      <c r="CV1" s="124"/>
      <c r="DH1" s="124"/>
      <c r="DT1" s="124"/>
      <c r="EF1" s="108" t="s">
        <v>101</v>
      </c>
      <c r="EG1" s="85"/>
      <c r="EH1" s="85"/>
      <c r="EI1" s="86"/>
      <c r="EJ1" s="86"/>
      <c r="EK1" s="86"/>
      <c r="EL1" s="86"/>
      <c r="EM1" s="115"/>
      <c r="EN1" s="86"/>
      <c r="EO1" s="86"/>
      <c r="EP1" s="86"/>
      <c r="EQ1" s="86"/>
      <c r="ER1" s="86"/>
      <c r="ES1" s="86"/>
    </row>
    <row r="2" spans="1:149" s="83" customFormat="1" ht="12.75" customHeight="1">
      <c r="A2" s="86"/>
      <c r="B2" s="86"/>
      <c r="C2" s="89"/>
      <c r="D2" s="168" t="s">
        <v>122</v>
      </c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CZ2" s="168"/>
      <c r="DA2" s="168"/>
      <c r="DB2" s="168"/>
      <c r="DC2" s="168"/>
      <c r="DD2" s="168"/>
      <c r="DE2" s="168"/>
      <c r="DF2" s="168"/>
      <c r="DG2" s="168"/>
      <c r="EF2" s="165" t="s">
        <v>133</v>
      </c>
      <c r="EG2" s="165"/>
      <c r="EH2" s="165"/>
      <c r="EI2" s="165"/>
      <c r="EJ2" s="165"/>
      <c r="EK2" s="165"/>
      <c r="EL2" s="165"/>
      <c r="EM2" s="165"/>
      <c r="EN2" s="165"/>
      <c r="EO2" s="165"/>
      <c r="EP2" s="165"/>
      <c r="EQ2" s="165"/>
      <c r="ER2" s="165"/>
      <c r="ES2" s="165"/>
    </row>
    <row r="3" spans="1:149" s="83" customFormat="1" ht="12" customHeight="1">
      <c r="A3" s="161" t="s">
        <v>9</v>
      </c>
      <c r="B3" s="161" t="s">
        <v>0</v>
      </c>
      <c r="C3" s="161" t="s">
        <v>10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4" t="s">
        <v>219</v>
      </c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EF3" s="126"/>
      <c r="EG3" s="167" t="s">
        <v>134</v>
      </c>
      <c r="EH3" s="167"/>
      <c r="EI3" s="167"/>
      <c r="EJ3" s="167"/>
      <c r="EK3" s="167"/>
      <c r="EL3" s="167"/>
      <c r="EM3" s="127"/>
      <c r="EN3" s="167" t="s">
        <v>135</v>
      </c>
      <c r="EO3" s="167"/>
      <c r="EP3" s="167"/>
      <c r="EQ3" s="167"/>
      <c r="ER3" s="167"/>
      <c r="ES3" s="167"/>
    </row>
    <row r="4" spans="1:149" s="120" customFormat="1" ht="38.25" customHeight="1">
      <c r="A4" s="161"/>
      <c r="B4" s="161"/>
      <c r="C4" s="161"/>
      <c r="D4" s="109" t="s">
        <v>103</v>
      </c>
      <c r="E4" s="91" t="s">
        <v>104</v>
      </c>
      <c r="F4" s="89" t="s">
        <v>105</v>
      </c>
      <c r="G4" s="91" t="s">
        <v>106</v>
      </c>
      <c r="H4" s="89" t="s">
        <v>107</v>
      </c>
      <c r="I4" s="91" t="s">
        <v>108</v>
      </c>
      <c r="J4" s="89" t="s">
        <v>109</v>
      </c>
      <c r="K4" s="91" t="s">
        <v>110</v>
      </c>
      <c r="L4" s="89" t="s">
        <v>111</v>
      </c>
      <c r="M4" s="91" t="s">
        <v>112</v>
      </c>
      <c r="N4" s="89" t="s">
        <v>113</v>
      </c>
      <c r="O4" s="91" t="s">
        <v>114</v>
      </c>
      <c r="P4" s="167" t="s">
        <v>123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 t="s">
        <v>124</v>
      </c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 t="s">
        <v>129</v>
      </c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 t="s">
        <v>130</v>
      </c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 t="s">
        <v>125</v>
      </c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 t="s">
        <v>126</v>
      </c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6" t="s">
        <v>127</v>
      </c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 t="s">
        <v>128</v>
      </c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 t="s">
        <v>131</v>
      </c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 t="s">
        <v>132</v>
      </c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26" t="s">
        <v>143</v>
      </c>
      <c r="EG4" s="89" t="s">
        <v>137</v>
      </c>
      <c r="EH4" s="91" t="s">
        <v>138</v>
      </c>
      <c r="EI4" s="89" t="s">
        <v>139</v>
      </c>
      <c r="EJ4" s="91" t="s">
        <v>140</v>
      </c>
      <c r="EK4" s="89" t="s">
        <v>141</v>
      </c>
      <c r="EL4" s="91" t="s">
        <v>142</v>
      </c>
      <c r="EM4" s="126" t="s">
        <v>136</v>
      </c>
      <c r="EN4" s="89" t="s">
        <v>137</v>
      </c>
      <c r="EO4" s="91" t="s">
        <v>138</v>
      </c>
      <c r="EP4" s="89" t="s">
        <v>139</v>
      </c>
      <c r="EQ4" s="91" t="s">
        <v>140</v>
      </c>
      <c r="ER4" s="89" t="s">
        <v>141</v>
      </c>
      <c r="ES4" s="91" t="s">
        <v>142</v>
      </c>
    </row>
    <row r="5" spans="1:149" s="96" customFormat="1" ht="17.25" customHeight="1">
      <c r="A5" s="92"/>
      <c r="B5" s="92"/>
      <c r="C5" s="93" t="s">
        <v>63</v>
      </c>
      <c r="D5" s="119">
        <v>1</v>
      </c>
      <c r="E5" s="96">
        <v>2</v>
      </c>
      <c r="F5" s="96">
        <v>3</v>
      </c>
      <c r="G5" s="96">
        <v>4</v>
      </c>
      <c r="H5" s="96">
        <v>5</v>
      </c>
      <c r="I5" s="96">
        <v>6</v>
      </c>
      <c r="J5" s="96">
        <v>7</v>
      </c>
      <c r="K5" s="96">
        <v>8</v>
      </c>
      <c r="L5" s="96">
        <v>9</v>
      </c>
      <c r="M5" s="96">
        <v>10</v>
      </c>
      <c r="N5" s="96">
        <v>11</v>
      </c>
      <c r="O5" s="96">
        <v>12</v>
      </c>
      <c r="P5" s="119">
        <v>1</v>
      </c>
      <c r="Q5" s="96">
        <v>2</v>
      </c>
      <c r="R5" s="96">
        <v>3</v>
      </c>
      <c r="S5" s="96">
        <v>4</v>
      </c>
      <c r="T5" s="96">
        <v>5</v>
      </c>
      <c r="U5" s="96">
        <v>6</v>
      </c>
      <c r="V5" s="96">
        <v>7</v>
      </c>
      <c r="W5" s="96">
        <v>8</v>
      </c>
      <c r="X5" s="96">
        <v>9</v>
      </c>
      <c r="Y5" s="96">
        <v>10</v>
      </c>
      <c r="Z5" s="96">
        <v>11</v>
      </c>
      <c r="AA5" s="96">
        <v>12</v>
      </c>
      <c r="AB5" s="119">
        <v>1</v>
      </c>
      <c r="AC5" s="96">
        <v>2</v>
      </c>
      <c r="AD5" s="96">
        <v>3</v>
      </c>
      <c r="AE5" s="96">
        <v>4</v>
      </c>
      <c r="AF5" s="96">
        <v>5</v>
      </c>
      <c r="AG5" s="96">
        <v>6</v>
      </c>
      <c r="AH5" s="96">
        <v>7</v>
      </c>
      <c r="AI5" s="96">
        <v>8</v>
      </c>
      <c r="AJ5" s="96">
        <v>9</v>
      </c>
      <c r="AK5" s="96">
        <v>10</v>
      </c>
      <c r="AL5" s="96">
        <v>11</v>
      </c>
      <c r="AM5" s="96">
        <v>12</v>
      </c>
      <c r="AN5" s="119">
        <v>1</v>
      </c>
      <c r="AO5" s="96">
        <v>2</v>
      </c>
      <c r="AP5" s="96">
        <v>3</v>
      </c>
      <c r="AQ5" s="96">
        <v>4</v>
      </c>
      <c r="AR5" s="96">
        <v>5</v>
      </c>
      <c r="AS5" s="96">
        <v>6</v>
      </c>
      <c r="AT5" s="96">
        <v>7</v>
      </c>
      <c r="AU5" s="96">
        <v>8</v>
      </c>
      <c r="AV5" s="96">
        <v>9</v>
      </c>
      <c r="AW5" s="96">
        <v>10</v>
      </c>
      <c r="AX5" s="96">
        <v>11</v>
      </c>
      <c r="AY5" s="96">
        <v>12</v>
      </c>
      <c r="AZ5" s="119">
        <v>1</v>
      </c>
      <c r="BA5" s="96">
        <v>2</v>
      </c>
      <c r="BB5" s="96">
        <v>3</v>
      </c>
      <c r="BC5" s="96">
        <v>4</v>
      </c>
      <c r="BD5" s="96">
        <v>5</v>
      </c>
      <c r="BE5" s="96">
        <v>6</v>
      </c>
      <c r="BF5" s="96">
        <v>7</v>
      </c>
      <c r="BG5" s="96">
        <v>8</v>
      </c>
      <c r="BH5" s="96">
        <v>9</v>
      </c>
      <c r="BI5" s="96">
        <v>10</v>
      </c>
      <c r="BJ5" s="96">
        <v>11</v>
      </c>
      <c r="BK5" s="96">
        <v>12</v>
      </c>
      <c r="BL5" s="119">
        <v>1</v>
      </c>
      <c r="BM5" s="96">
        <v>2</v>
      </c>
      <c r="BN5" s="96">
        <v>3</v>
      </c>
      <c r="BO5" s="96">
        <v>4</v>
      </c>
      <c r="BP5" s="96">
        <v>5</v>
      </c>
      <c r="BQ5" s="96">
        <v>6</v>
      </c>
      <c r="BR5" s="96">
        <v>7</v>
      </c>
      <c r="BS5" s="96">
        <v>8</v>
      </c>
      <c r="BT5" s="96">
        <v>9</v>
      </c>
      <c r="BU5" s="96">
        <v>10</v>
      </c>
      <c r="BV5" s="96">
        <v>11</v>
      </c>
      <c r="BW5" s="96">
        <v>12</v>
      </c>
      <c r="BX5" s="119">
        <v>1</v>
      </c>
      <c r="BY5" s="96">
        <v>2</v>
      </c>
      <c r="BZ5" s="96">
        <v>3</v>
      </c>
      <c r="CA5" s="96">
        <v>4</v>
      </c>
      <c r="CB5" s="96">
        <v>5</v>
      </c>
      <c r="CC5" s="96">
        <v>6</v>
      </c>
      <c r="CD5" s="96">
        <v>7</v>
      </c>
      <c r="CE5" s="96">
        <v>8</v>
      </c>
      <c r="CF5" s="96">
        <v>9</v>
      </c>
      <c r="CG5" s="96">
        <v>10</v>
      </c>
      <c r="CH5" s="96">
        <v>11</v>
      </c>
      <c r="CI5" s="96">
        <v>12</v>
      </c>
      <c r="CJ5" s="119">
        <v>1</v>
      </c>
      <c r="CK5" s="96">
        <v>2</v>
      </c>
      <c r="CL5" s="96">
        <v>3</v>
      </c>
      <c r="CM5" s="96">
        <v>4</v>
      </c>
      <c r="CN5" s="96">
        <v>5</v>
      </c>
      <c r="CO5" s="96">
        <v>6</v>
      </c>
      <c r="CP5" s="96">
        <v>7</v>
      </c>
      <c r="CQ5" s="96">
        <v>8</v>
      </c>
      <c r="CR5" s="96">
        <v>9</v>
      </c>
      <c r="CS5" s="96">
        <v>10</v>
      </c>
      <c r="CT5" s="96">
        <v>11</v>
      </c>
      <c r="CU5" s="96">
        <v>12</v>
      </c>
      <c r="CV5" s="119">
        <v>1</v>
      </c>
      <c r="CW5" s="96">
        <v>2</v>
      </c>
      <c r="CX5" s="96">
        <v>3</v>
      </c>
      <c r="CY5" s="96">
        <v>4</v>
      </c>
      <c r="CZ5" s="96">
        <v>5</v>
      </c>
      <c r="DA5" s="96">
        <v>6</v>
      </c>
      <c r="DB5" s="96">
        <v>7</v>
      </c>
      <c r="DC5" s="96">
        <v>8</v>
      </c>
      <c r="DD5" s="96">
        <v>9</v>
      </c>
      <c r="DE5" s="96">
        <v>10</v>
      </c>
      <c r="DF5" s="96">
        <v>11</v>
      </c>
      <c r="DG5" s="96">
        <v>12</v>
      </c>
      <c r="DH5" s="119">
        <v>1</v>
      </c>
      <c r="DI5" s="96">
        <v>2</v>
      </c>
      <c r="DJ5" s="96">
        <v>3</v>
      </c>
      <c r="DK5" s="96">
        <v>4</v>
      </c>
      <c r="DL5" s="96">
        <v>5</v>
      </c>
      <c r="DM5" s="96">
        <v>6</v>
      </c>
      <c r="DN5" s="96">
        <v>7</v>
      </c>
      <c r="DO5" s="96">
        <v>8</v>
      </c>
      <c r="DP5" s="96">
        <v>9</v>
      </c>
      <c r="DQ5" s="96">
        <v>10</v>
      </c>
      <c r="DR5" s="96">
        <v>11</v>
      </c>
      <c r="DS5" s="96">
        <v>12</v>
      </c>
      <c r="DT5" s="119">
        <v>1</v>
      </c>
      <c r="DU5" s="96">
        <v>2</v>
      </c>
      <c r="DV5" s="96">
        <v>3</v>
      </c>
      <c r="DW5" s="96">
        <v>4</v>
      </c>
      <c r="DX5" s="96">
        <v>5</v>
      </c>
      <c r="DY5" s="96">
        <v>6</v>
      </c>
      <c r="DZ5" s="96">
        <v>7</v>
      </c>
      <c r="EA5" s="96">
        <v>8</v>
      </c>
      <c r="EB5" s="96">
        <v>9</v>
      </c>
      <c r="EC5" s="96">
        <v>10</v>
      </c>
      <c r="ED5" s="96">
        <v>11</v>
      </c>
      <c r="EE5" s="96">
        <v>12</v>
      </c>
      <c r="EF5" s="110"/>
      <c r="EG5" s="95"/>
      <c r="EH5" s="94"/>
      <c r="EI5" s="95"/>
      <c r="EJ5" s="94"/>
      <c r="EK5" s="95"/>
      <c r="EL5" s="94"/>
      <c r="EM5" s="110"/>
      <c r="EN5" s="94"/>
      <c r="EO5" s="95"/>
      <c r="EP5" s="94"/>
      <c r="EQ5" s="95"/>
      <c r="ER5" s="94"/>
      <c r="ES5" s="95"/>
    </row>
    <row r="6" spans="1:149" s="88" customFormat="1">
      <c r="A6" s="92"/>
      <c r="B6" s="92">
        <f>B7+B12</f>
        <v>5</v>
      </c>
      <c r="C6" s="92" t="s">
        <v>64</v>
      </c>
      <c r="D6" s="111">
        <f t="shared" ref="D6:AX6" si="0">D7+D12</f>
        <v>84</v>
      </c>
      <c r="E6" s="93">
        <f t="shared" si="0"/>
        <v>66</v>
      </c>
      <c r="F6" s="93">
        <f t="shared" si="0"/>
        <v>4</v>
      </c>
      <c r="G6" s="93">
        <f t="shared" si="0"/>
        <v>7</v>
      </c>
      <c r="H6" s="93">
        <f t="shared" si="0"/>
        <v>1</v>
      </c>
      <c r="I6" s="93">
        <f t="shared" si="0"/>
        <v>6</v>
      </c>
      <c r="J6" s="93">
        <f t="shared" si="0"/>
        <v>0</v>
      </c>
      <c r="K6" s="93">
        <f t="shared" si="0"/>
        <v>0</v>
      </c>
      <c r="L6" s="93">
        <f t="shared" si="0"/>
        <v>0</v>
      </c>
      <c r="M6" s="93">
        <f t="shared" si="0"/>
        <v>0</v>
      </c>
      <c r="N6" s="93">
        <f t="shared" si="0"/>
        <v>0</v>
      </c>
      <c r="O6" s="93">
        <f>O7+O12</f>
        <v>0</v>
      </c>
      <c r="P6" s="111">
        <f t="shared" si="0"/>
        <v>2</v>
      </c>
      <c r="Q6" s="93">
        <f t="shared" si="0"/>
        <v>2</v>
      </c>
      <c r="R6" s="93">
        <f t="shared" si="0"/>
        <v>0</v>
      </c>
      <c r="S6" s="93">
        <f t="shared" si="0"/>
        <v>0</v>
      </c>
      <c r="T6" s="93">
        <f t="shared" si="0"/>
        <v>0</v>
      </c>
      <c r="U6" s="93">
        <f t="shared" si="0"/>
        <v>0</v>
      </c>
      <c r="V6" s="93">
        <f t="shared" si="0"/>
        <v>0</v>
      </c>
      <c r="W6" s="93">
        <f t="shared" si="0"/>
        <v>0</v>
      </c>
      <c r="X6" s="93">
        <f t="shared" si="0"/>
        <v>0</v>
      </c>
      <c r="Y6" s="93">
        <f t="shared" si="0"/>
        <v>0</v>
      </c>
      <c r="Z6" s="93">
        <f t="shared" si="0"/>
        <v>0</v>
      </c>
      <c r="AA6" s="93">
        <f>AA7+AA12</f>
        <v>0</v>
      </c>
      <c r="AB6" s="111">
        <f t="shared" si="0"/>
        <v>2</v>
      </c>
      <c r="AC6" s="93">
        <f t="shared" si="0"/>
        <v>2</v>
      </c>
      <c r="AD6" s="93">
        <f t="shared" si="0"/>
        <v>0</v>
      </c>
      <c r="AE6" s="93">
        <f t="shared" si="0"/>
        <v>0</v>
      </c>
      <c r="AF6" s="93">
        <f t="shared" si="0"/>
        <v>0</v>
      </c>
      <c r="AG6" s="93">
        <f t="shared" si="0"/>
        <v>0</v>
      </c>
      <c r="AH6" s="93">
        <f t="shared" si="0"/>
        <v>0</v>
      </c>
      <c r="AI6" s="93">
        <f t="shared" si="0"/>
        <v>0</v>
      </c>
      <c r="AJ6" s="93">
        <f t="shared" si="0"/>
        <v>0</v>
      </c>
      <c r="AK6" s="93">
        <f t="shared" si="0"/>
        <v>0</v>
      </c>
      <c r="AL6" s="93">
        <f t="shared" si="0"/>
        <v>0</v>
      </c>
      <c r="AM6" s="93">
        <f>AM7+AM12</f>
        <v>0</v>
      </c>
      <c r="AN6" s="111">
        <f t="shared" si="0"/>
        <v>10</v>
      </c>
      <c r="AO6" s="93">
        <f t="shared" si="0"/>
        <v>10</v>
      </c>
      <c r="AP6" s="93">
        <f t="shared" si="0"/>
        <v>0</v>
      </c>
      <c r="AQ6" s="93">
        <f t="shared" si="0"/>
        <v>0</v>
      </c>
      <c r="AR6" s="93">
        <f t="shared" si="0"/>
        <v>0</v>
      </c>
      <c r="AS6" s="93">
        <f t="shared" si="0"/>
        <v>0</v>
      </c>
      <c r="AT6" s="93">
        <f t="shared" si="0"/>
        <v>0</v>
      </c>
      <c r="AU6" s="93">
        <f t="shared" si="0"/>
        <v>0</v>
      </c>
      <c r="AV6" s="93">
        <f t="shared" si="0"/>
        <v>0</v>
      </c>
      <c r="AW6" s="93">
        <f t="shared" si="0"/>
        <v>0</v>
      </c>
      <c r="AX6" s="93">
        <f t="shared" si="0"/>
        <v>0</v>
      </c>
      <c r="AY6" s="93">
        <f>AY7+AY12</f>
        <v>0</v>
      </c>
      <c r="AZ6" s="111">
        <f t="shared" ref="AZ6:CV6" si="1">AZ7+AZ12</f>
        <v>17</v>
      </c>
      <c r="BA6" s="93">
        <f t="shared" si="1"/>
        <v>16</v>
      </c>
      <c r="BB6" s="93">
        <f t="shared" si="1"/>
        <v>0</v>
      </c>
      <c r="BC6" s="93">
        <f t="shared" si="1"/>
        <v>0</v>
      </c>
      <c r="BD6" s="93">
        <f t="shared" si="1"/>
        <v>0</v>
      </c>
      <c r="BE6" s="93">
        <f t="shared" si="1"/>
        <v>1</v>
      </c>
      <c r="BF6" s="93">
        <f t="shared" si="1"/>
        <v>0</v>
      </c>
      <c r="BG6" s="93">
        <f t="shared" si="1"/>
        <v>0</v>
      </c>
      <c r="BH6" s="93">
        <f t="shared" si="1"/>
        <v>0</v>
      </c>
      <c r="BI6" s="93">
        <f t="shared" si="1"/>
        <v>0</v>
      </c>
      <c r="BJ6" s="93">
        <f t="shared" si="1"/>
        <v>0</v>
      </c>
      <c r="BK6" s="93">
        <f>BK7+BK12</f>
        <v>0</v>
      </c>
      <c r="BL6" s="111">
        <f t="shared" si="1"/>
        <v>9</v>
      </c>
      <c r="BM6" s="93">
        <f t="shared" si="1"/>
        <v>9</v>
      </c>
      <c r="BN6" s="93">
        <f t="shared" si="1"/>
        <v>0</v>
      </c>
      <c r="BO6" s="93">
        <f t="shared" si="1"/>
        <v>0</v>
      </c>
      <c r="BP6" s="93">
        <f t="shared" si="1"/>
        <v>0</v>
      </c>
      <c r="BQ6" s="93">
        <f t="shared" si="1"/>
        <v>0</v>
      </c>
      <c r="BR6" s="93">
        <f t="shared" si="1"/>
        <v>0</v>
      </c>
      <c r="BS6" s="93">
        <f t="shared" si="1"/>
        <v>0</v>
      </c>
      <c r="BT6" s="93">
        <f t="shared" si="1"/>
        <v>0</v>
      </c>
      <c r="BU6" s="93">
        <f t="shared" si="1"/>
        <v>0</v>
      </c>
      <c r="BV6" s="93">
        <f t="shared" si="1"/>
        <v>0</v>
      </c>
      <c r="BW6" s="93">
        <f>BW7+BW12</f>
        <v>0</v>
      </c>
      <c r="BX6" s="111">
        <f t="shared" si="1"/>
        <v>16</v>
      </c>
      <c r="BY6" s="93">
        <f t="shared" si="1"/>
        <v>11</v>
      </c>
      <c r="BZ6" s="93">
        <f t="shared" si="1"/>
        <v>2</v>
      </c>
      <c r="CA6" s="93">
        <f t="shared" si="1"/>
        <v>1</v>
      </c>
      <c r="CB6" s="93">
        <f t="shared" si="1"/>
        <v>0</v>
      </c>
      <c r="CC6" s="93">
        <f t="shared" si="1"/>
        <v>2</v>
      </c>
      <c r="CD6" s="93">
        <f t="shared" si="1"/>
        <v>0</v>
      </c>
      <c r="CE6" s="93">
        <f t="shared" si="1"/>
        <v>0</v>
      </c>
      <c r="CF6" s="93">
        <f t="shared" si="1"/>
        <v>0</v>
      </c>
      <c r="CG6" s="93">
        <f t="shared" si="1"/>
        <v>0</v>
      </c>
      <c r="CH6" s="93">
        <f t="shared" si="1"/>
        <v>0</v>
      </c>
      <c r="CI6" s="93">
        <f t="shared" si="1"/>
        <v>0</v>
      </c>
      <c r="CJ6" s="111">
        <f t="shared" si="1"/>
        <v>10</v>
      </c>
      <c r="CK6" s="93">
        <f t="shared" si="1"/>
        <v>5</v>
      </c>
      <c r="CL6" s="93">
        <f t="shared" si="1"/>
        <v>0</v>
      </c>
      <c r="CM6" s="93">
        <f t="shared" si="1"/>
        <v>3</v>
      </c>
      <c r="CN6" s="93">
        <f t="shared" si="1"/>
        <v>1</v>
      </c>
      <c r="CO6" s="93">
        <f t="shared" si="1"/>
        <v>1</v>
      </c>
      <c r="CP6" s="93">
        <f t="shared" si="1"/>
        <v>0</v>
      </c>
      <c r="CQ6" s="93">
        <f t="shared" si="1"/>
        <v>0</v>
      </c>
      <c r="CR6" s="93">
        <f t="shared" si="1"/>
        <v>0</v>
      </c>
      <c r="CS6" s="93">
        <f t="shared" si="1"/>
        <v>0</v>
      </c>
      <c r="CT6" s="93">
        <f t="shared" si="1"/>
        <v>0</v>
      </c>
      <c r="CU6" s="93">
        <f t="shared" si="1"/>
        <v>0</v>
      </c>
      <c r="CV6" s="111">
        <f t="shared" si="1"/>
        <v>6</v>
      </c>
      <c r="CW6" s="93">
        <f t="shared" ref="CW6:DF6" si="2">CW7+CW12</f>
        <v>5</v>
      </c>
      <c r="CX6" s="93">
        <f t="shared" si="2"/>
        <v>0</v>
      </c>
      <c r="CY6" s="93">
        <f t="shared" si="2"/>
        <v>1</v>
      </c>
      <c r="CZ6" s="93">
        <f t="shared" si="2"/>
        <v>0</v>
      </c>
      <c r="DA6" s="93">
        <f t="shared" si="2"/>
        <v>0</v>
      </c>
      <c r="DB6" s="93">
        <f t="shared" si="2"/>
        <v>0</v>
      </c>
      <c r="DC6" s="93">
        <f t="shared" si="2"/>
        <v>0</v>
      </c>
      <c r="DD6" s="93">
        <f t="shared" si="2"/>
        <v>0</v>
      </c>
      <c r="DE6" s="93">
        <f t="shared" si="2"/>
        <v>0</v>
      </c>
      <c r="DF6" s="93">
        <f t="shared" si="2"/>
        <v>0</v>
      </c>
      <c r="DG6" s="93">
        <f>DG7+DG12</f>
        <v>0</v>
      </c>
      <c r="DH6" s="111">
        <f t="shared" ref="DH6:DR6" si="3">DH7+DH12</f>
        <v>8</v>
      </c>
      <c r="DI6" s="93">
        <f t="shared" si="3"/>
        <v>5</v>
      </c>
      <c r="DJ6" s="93">
        <f t="shared" si="3"/>
        <v>1</v>
      </c>
      <c r="DK6" s="93">
        <f t="shared" si="3"/>
        <v>2</v>
      </c>
      <c r="DL6" s="93">
        <f t="shared" si="3"/>
        <v>0</v>
      </c>
      <c r="DM6" s="93">
        <f t="shared" si="3"/>
        <v>0</v>
      </c>
      <c r="DN6" s="93">
        <f t="shared" si="3"/>
        <v>0</v>
      </c>
      <c r="DO6" s="93">
        <f t="shared" si="3"/>
        <v>0</v>
      </c>
      <c r="DP6" s="93">
        <f t="shared" si="3"/>
        <v>0</v>
      </c>
      <c r="DQ6" s="93">
        <f t="shared" si="3"/>
        <v>0</v>
      </c>
      <c r="DR6" s="93">
        <f t="shared" si="3"/>
        <v>0</v>
      </c>
      <c r="DS6" s="93">
        <f>DS7+DS12</f>
        <v>0</v>
      </c>
      <c r="DT6" s="111">
        <f t="shared" ref="DT6:ED6" si="4">DT7+DT12</f>
        <v>4</v>
      </c>
      <c r="DU6" s="93">
        <f t="shared" si="4"/>
        <v>1</v>
      </c>
      <c r="DV6" s="93">
        <f t="shared" si="4"/>
        <v>1</v>
      </c>
      <c r="DW6" s="93">
        <f t="shared" si="4"/>
        <v>0</v>
      </c>
      <c r="DX6" s="93">
        <f t="shared" si="4"/>
        <v>0</v>
      </c>
      <c r="DY6" s="93">
        <f t="shared" si="4"/>
        <v>2</v>
      </c>
      <c r="DZ6" s="93">
        <f t="shared" si="4"/>
        <v>0</v>
      </c>
      <c r="EA6" s="93">
        <f t="shared" si="4"/>
        <v>0</v>
      </c>
      <c r="EB6" s="93">
        <f t="shared" si="4"/>
        <v>0</v>
      </c>
      <c r="EC6" s="93">
        <f t="shared" si="4"/>
        <v>0</v>
      </c>
      <c r="ED6" s="93">
        <f t="shared" si="4"/>
        <v>0</v>
      </c>
      <c r="EE6" s="93">
        <f>EE7+EE12</f>
        <v>0</v>
      </c>
      <c r="EF6" s="111">
        <f t="shared" ref="EF6:ES6" si="5">EF7+EF12</f>
        <v>84</v>
      </c>
      <c r="EG6" s="93">
        <f t="shared" si="5"/>
        <v>5</v>
      </c>
      <c r="EH6" s="93">
        <f t="shared" si="5"/>
        <v>1</v>
      </c>
      <c r="EI6" s="93">
        <f t="shared" si="5"/>
        <v>7</v>
      </c>
      <c r="EJ6" s="93">
        <f t="shared" si="5"/>
        <v>10</v>
      </c>
      <c r="EK6" s="93">
        <f t="shared" si="5"/>
        <v>20</v>
      </c>
      <c r="EL6" s="93">
        <f t="shared" si="5"/>
        <v>41</v>
      </c>
      <c r="EM6" s="111">
        <f t="shared" si="5"/>
        <v>84</v>
      </c>
      <c r="EN6" s="93">
        <f t="shared" si="5"/>
        <v>8</v>
      </c>
      <c r="EO6" s="93">
        <f t="shared" si="5"/>
        <v>3</v>
      </c>
      <c r="EP6" s="93">
        <f t="shared" si="5"/>
        <v>12</v>
      </c>
      <c r="EQ6" s="93">
        <f t="shared" si="5"/>
        <v>12</v>
      </c>
      <c r="ER6" s="93">
        <f t="shared" si="5"/>
        <v>15</v>
      </c>
      <c r="ES6" s="93">
        <f t="shared" si="5"/>
        <v>34</v>
      </c>
    </row>
    <row r="7" spans="1:149" s="99" customFormat="1">
      <c r="A7" s="97"/>
      <c r="B7" s="15">
        <f>B8+B9+B11+B10</f>
        <v>0</v>
      </c>
      <c r="C7" s="97" t="s">
        <v>119</v>
      </c>
      <c r="D7" s="112">
        <f t="shared" ref="D7:AX7" si="6">D8+D9+D10+D11</f>
        <v>0</v>
      </c>
      <c r="E7" s="98">
        <f t="shared" si="6"/>
        <v>0</v>
      </c>
      <c r="F7" s="98">
        <f t="shared" si="6"/>
        <v>0</v>
      </c>
      <c r="G7" s="98">
        <f t="shared" si="6"/>
        <v>0</v>
      </c>
      <c r="H7" s="98">
        <f t="shared" si="6"/>
        <v>0</v>
      </c>
      <c r="I7" s="98">
        <f t="shared" si="6"/>
        <v>0</v>
      </c>
      <c r="J7" s="98">
        <f t="shared" si="6"/>
        <v>0</v>
      </c>
      <c r="K7" s="98">
        <f t="shared" si="6"/>
        <v>0</v>
      </c>
      <c r="L7" s="98">
        <f t="shared" si="6"/>
        <v>0</v>
      </c>
      <c r="M7" s="98">
        <f t="shared" si="6"/>
        <v>0</v>
      </c>
      <c r="N7" s="98">
        <f t="shared" si="6"/>
        <v>0</v>
      </c>
      <c r="O7" s="98">
        <f>O8+O9+O10+O11</f>
        <v>0</v>
      </c>
      <c r="P7" s="112">
        <f t="shared" si="6"/>
        <v>0</v>
      </c>
      <c r="Q7" s="98">
        <f t="shared" si="6"/>
        <v>0</v>
      </c>
      <c r="R7" s="98">
        <f t="shared" si="6"/>
        <v>0</v>
      </c>
      <c r="S7" s="98">
        <f t="shared" si="6"/>
        <v>0</v>
      </c>
      <c r="T7" s="98">
        <f t="shared" si="6"/>
        <v>0</v>
      </c>
      <c r="U7" s="98">
        <f t="shared" si="6"/>
        <v>0</v>
      </c>
      <c r="V7" s="98">
        <f t="shared" si="6"/>
        <v>0</v>
      </c>
      <c r="W7" s="98">
        <f t="shared" si="6"/>
        <v>0</v>
      </c>
      <c r="X7" s="98">
        <f t="shared" si="6"/>
        <v>0</v>
      </c>
      <c r="Y7" s="98">
        <f t="shared" si="6"/>
        <v>0</v>
      </c>
      <c r="Z7" s="98">
        <f t="shared" si="6"/>
        <v>0</v>
      </c>
      <c r="AA7" s="98">
        <f>AA8+AA9+AA10+AA11</f>
        <v>0</v>
      </c>
      <c r="AB7" s="112">
        <f t="shared" si="6"/>
        <v>0</v>
      </c>
      <c r="AC7" s="98">
        <f t="shared" si="6"/>
        <v>0</v>
      </c>
      <c r="AD7" s="98">
        <f t="shared" si="6"/>
        <v>0</v>
      </c>
      <c r="AE7" s="98">
        <f t="shared" si="6"/>
        <v>0</v>
      </c>
      <c r="AF7" s="98">
        <f t="shared" si="6"/>
        <v>0</v>
      </c>
      <c r="AG7" s="98">
        <f t="shared" si="6"/>
        <v>0</v>
      </c>
      <c r="AH7" s="98">
        <f t="shared" si="6"/>
        <v>0</v>
      </c>
      <c r="AI7" s="98">
        <f t="shared" si="6"/>
        <v>0</v>
      </c>
      <c r="AJ7" s="98">
        <f t="shared" si="6"/>
        <v>0</v>
      </c>
      <c r="AK7" s="98">
        <f t="shared" si="6"/>
        <v>0</v>
      </c>
      <c r="AL7" s="98">
        <f t="shared" si="6"/>
        <v>0</v>
      </c>
      <c r="AM7" s="98">
        <f>AM8+AM9+AM10+AM11</f>
        <v>0</v>
      </c>
      <c r="AN7" s="112">
        <f t="shared" si="6"/>
        <v>0</v>
      </c>
      <c r="AO7" s="98">
        <f t="shared" si="6"/>
        <v>0</v>
      </c>
      <c r="AP7" s="98">
        <f t="shared" si="6"/>
        <v>0</v>
      </c>
      <c r="AQ7" s="98">
        <f t="shared" si="6"/>
        <v>0</v>
      </c>
      <c r="AR7" s="98">
        <f t="shared" si="6"/>
        <v>0</v>
      </c>
      <c r="AS7" s="98">
        <f t="shared" si="6"/>
        <v>0</v>
      </c>
      <c r="AT7" s="98">
        <f t="shared" si="6"/>
        <v>0</v>
      </c>
      <c r="AU7" s="98">
        <f t="shared" si="6"/>
        <v>0</v>
      </c>
      <c r="AV7" s="98">
        <f t="shared" si="6"/>
        <v>0</v>
      </c>
      <c r="AW7" s="98">
        <f t="shared" si="6"/>
        <v>0</v>
      </c>
      <c r="AX7" s="98">
        <f t="shared" si="6"/>
        <v>0</v>
      </c>
      <c r="AY7" s="98">
        <f>AY8+AY9+AY10+AY11</f>
        <v>0</v>
      </c>
      <c r="AZ7" s="112">
        <f t="shared" ref="AZ7:CV7" si="7">AZ8+AZ9+AZ10+AZ11</f>
        <v>0</v>
      </c>
      <c r="BA7" s="98">
        <f t="shared" si="7"/>
        <v>0</v>
      </c>
      <c r="BB7" s="98">
        <f t="shared" si="7"/>
        <v>0</v>
      </c>
      <c r="BC7" s="98">
        <f t="shared" si="7"/>
        <v>0</v>
      </c>
      <c r="BD7" s="98">
        <f t="shared" si="7"/>
        <v>0</v>
      </c>
      <c r="BE7" s="98">
        <f t="shared" si="7"/>
        <v>0</v>
      </c>
      <c r="BF7" s="98">
        <f t="shared" si="7"/>
        <v>0</v>
      </c>
      <c r="BG7" s="98">
        <f t="shared" si="7"/>
        <v>0</v>
      </c>
      <c r="BH7" s="98">
        <f t="shared" si="7"/>
        <v>0</v>
      </c>
      <c r="BI7" s="98">
        <f t="shared" si="7"/>
        <v>0</v>
      </c>
      <c r="BJ7" s="98">
        <f t="shared" si="7"/>
        <v>0</v>
      </c>
      <c r="BK7" s="98">
        <f>BK8+BK9+BK10+BK11</f>
        <v>0</v>
      </c>
      <c r="BL7" s="112">
        <f t="shared" si="7"/>
        <v>0</v>
      </c>
      <c r="BM7" s="98">
        <f t="shared" si="7"/>
        <v>0</v>
      </c>
      <c r="BN7" s="98">
        <f t="shared" si="7"/>
        <v>0</v>
      </c>
      <c r="BO7" s="98">
        <f t="shared" si="7"/>
        <v>0</v>
      </c>
      <c r="BP7" s="98">
        <f t="shared" si="7"/>
        <v>0</v>
      </c>
      <c r="BQ7" s="98">
        <f t="shared" si="7"/>
        <v>0</v>
      </c>
      <c r="BR7" s="98">
        <f t="shared" si="7"/>
        <v>0</v>
      </c>
      <c r="BS7" s="98">
        <f t="shared" si="7"/>
        <v>0</v>
      </c>
      <c r="BT7" s="98">
        <f t="shared" si="7"/>
        <v>0</v>
      </c>
      <c r="BU7" s="98">
        <f t="shared" si="7"/>
        <v>0</v>
      </c>
      <c r="BV7" s="98">
        <f t="shared" si="7"/>
        <v>0</v>
      </c>
      <c r="BW7" s="98">
        <f>BW8+BW9+BW10+BW11</f>
        <v>0</v>
      </c>
      <c r="BX7" s="112">
        <f t="shared" si="7"/>
        <v>0</v>
      </c>
      <c r="BY7" s="98">
        <f t="shared" si="7"/>
        <v>0</v>
      </c>
      <c r="BZ7" s="98">
        <f t="shared" si="7"/>
        <v>0</v>
      </c>
      <c r="CA7" s="98">
        <f t="shared" si="7"/>
        <v>0</v>
      </c>
      <c r="CB7" s="98">
        <f t="shared" si="7"/>
        <v>0</v>
      </c>
      <c r="CC7" s="98">
        <f t="shared" si="7"/>
        <v>0</v>
      </c>
      <c r="CD7" s="98">
        <f t="shared" si="7"/>
        <v>0</v>
      </c>
      <c r="CE7" s="98">
        <f t="shared" si="7"/>
        <v>0</v>
      </c>
      <c r="CF7" s="98">
        <f t="shared" si="7"/>
        <v>0</v>
      </c>
      <c r="CG7" s="98">
        <f t="shared" si="7"/>
        <v>0</v>
      </c>
      <c r="CH7" s="98">
        <f t="shared" si="7"/>
        <v>0</v>
      </c>
      <c r="CI7" s="98">
        <f t="shared" si="7"/>
        <v>0</v>
      </c>
      <c r="CJ7" s="112">
        <f t="shared" si="7"/>
        <v>0</v>
      </c>
      <c r="CK7" s="98">
        <f t="shared" si="7"/>
        <v>0</v>
      </c>
      <c r="CL7" s="98">
        <f t="shared" si="7"/>
        <v>0</v>
      </c>
      <c r="CM7" s="98">
        <f t="shared" si="7"/>
        <v>0</v>
      </c>
      <c r="CN7" s="98">
        <f t="shared" si="7"/>
        <v>0</v>
      </c>
      <c r="CO7" s="98">
        <f t="shared" si="7"/>
        <v>0</v>
      </c>
      <c r="CP7" s="98">
        <f t="shared" si="7"/>
        <v>0</v>
      </c>
      <c r="CQ7" s="98">
        <f t="shared" si="7"/>
        <v>0</v>
      </c>
      <c r="CR7" s="98">
        <f t="shared" si="7"/>
        <v>0</v>
      </c>
      <c r="CS7" s="98">
        <f t="shared" si="7"/>
        <v>0</v>
      </c>
      <c r="CT7" s="98">
        <f t="shared" si="7"/>
        <v>0</v>
      </c>
      <c r="CU7" s="98">
        <f t="shared" si="7"/>
        <v>0</v>
      </c>
      <c r="CV7" s="112">
        <f t="shared" si="7"/>
        <v>0</v>
      </c>
      <c r="CW7" s="98">
        <f t="shared" ref="CW7:DH7" si="8">CW8+CW9+CW10+CW11</f>
        <v>0</v>
      </c>
      <c r="CX7" s="98">
        <f t="shared" si="8"/>
        <v>0</v>
      </c>
      <c r="CY7" s="98">
        <f t="shared" si="8"/>
        <v>0</v>
      </c>
      <c r="CZ7" s="98">
        <f t="shared" si="8"/>
        <v>0</v>
      </c>
      <c r="DA7" s="98">
        <f t="shared" si="8"/>
        <v>0</v>
      </c>
      <c r="DB7" s="98">
        <f t="shared" si="8"/>
        <v>0</v>
      </c>
      <c r="DC7" s="98">
        <f t="shared" si="8"/>
        <v>0</v>
      </c>
      <c r="DD7" s="98">
        <f t="shared" si="8"/>
        <v>0</v>
      </c>
      <c r="DE7" s="98">
        <f t="shared" si="8"/>
        <v>0</v>
      </c>
      <c r="DF7" s="98">
        <f t="shared" si="8"/>
        <v>0</v>
      </c>
      <c r="DG7" s="98">
        <f t="shared" si="8"/>
        <v>0</v>
      </c>
      <c r="DH7" s="112">
        <f t="shared" si="8"/>
        <v>0</v>
      </c>
      <c r="DI7" s="98">
        <f t="shared" ref="DI7:DT7" si="9">DI8+DI9+DI10+DI11</f>
        <v>0</v>
      </c>
      <c r="DJ7" s="98">
        <f t="shared" si="9"/>
        <v>0</v>
      </c>
      <c r="DK7" s="98">
        <f t="shared" si="9"/>
        <v>0</v>
      </c>
      <c r="DL7" s="98">
        <f t="shared" si="9"/>
        <v>0</v>
      </c>
      <c r="DM7" s="98">
        <f t="shared" si="9"/>
        <v>0</v>
      </c>
      <c r="DN7" s="98">
        <f t="shared" si="9"/>
        <v>0</v>
      </c>
      <c r="DO7" s="98">
        <f t="shared" si="9"/>
        <v>0</v>
      </c>
      <c r="DP7" s="98">
        <f t="shared" si="9"/>
        <v>0</v>
      </c>
      <c r="DQ7" s="98">
        <f t="shared" si="9"/>
        <v>0</v>
      </c>
      <c r="DR7" s="98">
        <f t="shared" si="9"/>
        <v>0</v>
      </c>
      <c r="DS7" s="98">
        <f t="shared" si="9"/>
        <v>0</v>
      </c>
      <c r="DT7" s="112">
        <f t="shared" si="9"/>
        <v>0</v>
      </c>
      <c r="DU7" s="98">
        <f t="shared" ref="DU7:EE7" si="10">DU8+DU9+DU10+DU11</f>
        <v>0</v>
      </c>
      <c r="DV7" s="98">
        <f t="shared" si="10"/>
        <v>0</v>
      </c>
      <c r="DW7" s="98">
        <f t="shared" si="10"/>
        <v>0</v>
      </c>
      <c r="DX7" s="98">
        <f t="shared" si="10"/>
        <v>0</v>
      </c>
      <c r="DY7" s="98">
        <f t="shared" si="10"/>
        <v>0</v>
      </c>
      <c r="DZ7" s="98">
        <f t="shared" si="10"/>
        <v>0</v>
      </c>
      <c r="EA7" s="98">
        <f t="shared" si="10"/>
        <v>0</v>
      </c>
      <c r="EB7" s="98">
        <f t="shared" si="10"/>
        <v>0</v>
      </c>
      <c r="EC7" s="98">
        <f t="shared" si="10"/>
        <v>0</v>
      </c>
      <c r="ED7" s="98">
        <f t="shared" si="10"/>
        <v>0</v>
      </c>
      <c r="EE7" s="98">
        <f t="shared" si="10"/>
        <v>0</v>
      </c>
      <c r="EF7" s="112">
        <f t="shared" ref="EF7:ES7" si="11">EF8+EF9+EF10+EF11</f>
        <v>0</v>
      </c>
      <c r="EG7" s="98">
        <f t="shared" si="11"/>
        <v>0</v>
      </c>
      <c r="EH7" s="98">
        <f t="shared" si="11"/>
        <v>0</v>
      </c>
      <c r="EI7" s="98">
        <f t="shared" si="11"/>
        <v>0</v>
      </c>
      <c r="EJ7" s="98">
        <f t="shared" si="11"/>
        <v>0</v>
      </c>
      <c r="EK7" s="98">
        <f t="shared" si="11"/>
        <v>0</v>
      </c>
      <c r="EL7" s="98">
        <f t="shared" si="11"/>
        <v>0</v>
      </c>
      <c r="EM7" s="112">
        <f t="shared" si="11"/>
        <v>0</v>
      </c>
      <c r="EN7" s="98">
        <f t="shared" si="11"/>
        <v>0</v>
      </c>
      <c r="EO7" s="98">
        <f t="shared" si="11"/>
        <v>0</v>
      </c>
      <c r="EP7" s="98">
        <f t="shared" si="11"/>
        <v>0</v>
      </c>
      <c r="EQ7" s="98">
        <f t="shared" si="11"/>
        <v>0</v>
      </c>
      <c r="ER7" s="98">
        <f t="shared" si="11"/>
        <v>0</v>
      </c>
      <c r="ES7" s="98">
        <f t="shared" si="11"/>
        <v>0</v>
      </c>
    </row>
    <row r="8" spans="1:149" s="83" customFormat="1">
      <c r="A8" s="89"/>
      <c r="B8" s="5">
        <f>COUNTIF($B$17:$B$96,"сшкс")</f>
        <v>0</v>
      </c>
      <c r="C8" s="100" t="s">
        <v>66</v>
      </c>
      <c r="D8" s="113">
        <f t="shared" ref="D8:AZ8" si="12">SUMIF($B$17:$B$96,"сшкс",D$17:D$96)</f>
        <v>0</v>
      </c>
      <c r="E8" s="100">
        <f t="shared" si="12"/>
        <v>0</v>
      </c>
      <c r="F8" s="100">
        <f t="shared" si="12"/>
        <v>0</v>
      </c>
      <c r="G8" s="100">
        <f t="shared" si="12"/>
        <v>0</v>
      </c>
      <c r="H8" s="100">
        <f t="shared" si="12"/>
        <v>0</v>
      </c>
      <c r="I8" s="100">
        <f t="shared" si="12"/>
        <v>0</v>
      </c>
      <c r="J8" s="100">
        <f t="shared" si="12"/>
        <v>0</v>
      </c>
      <c r="K8" s="100">
        <f t="shared" si="12"/>
        <v>0</v>
      </c>
      <c r="L8" s="100">
        <f t="shared" si="12"/>
        <v>0</v>
      </c>
      <c r="M8" s="100">
        <f t="shared" si="12"/>
        <v>0</v>
      </c>
      <c r="N8" s="100">
        <f t="shared" si="12"/>
        <v>0</v>
      </c>
      <c r="O8" s="100">
        <f t="shared" si="12"/>
        <v>0</v>
      </c>
      <c r="P8" s="113">
        <f t="shared" si="12"/>
        <v>0</v>
      </c>
      <c r="Q8" s="100">
        <f t="shared" si="12"/>
        <v>0</v>
      </c>
      <c r="R8" s="100">
        <f t="shared" si="12"/>
        <v>0</v>
      </c>
      <c r="S8" s="100">
        <f t="shared" si="12"/>
        <v>0</v>
      </c>
      <c r="T8" s="100">
        <f t="shared" si="12"/>
        <v>0</v>
      </c>
      <c r="U8" s="100">
        <f t="shared" si="12"/>
        <v>0</v>
      </c>
      <c r="V8" s="100">
        <f t="shared" si="12"/>
        <v>0</v>
      </c>
      <c r="W8" s="100">
        <f t="shared" si="12"/>
        <v>0</v>
      </c>
      <c r="X8" s="100">
        <f t="shared" si="12"/>
        <v>0</v>
      </c>
      <c r="Y8" s="100">
        <f t="shared" si="12"/>
        <v>0</v>
      </c>
      <c r="Z8" s="100">
        <f t="shared" si="12"/>
        <v>0</v>
      </c>
      <c r="AA8" s="100">
        <f t="shared" si="12"/>
        <v>0</v>
      </c>
      <c r="AB8" s="113">
        <f t="shared" si="12"/>
        <v>0</v>
      </c>
      <c r="AC8" s="100">
        <f t="shared" si="12"/>
        <v>0</v>
      </c>
      <c r="AD8" s="100">
        <f t="shared" si="12"/>
        <v>0</v>
      </c>
      <c r="AE8" s="100">
        <f t="shared" si="12"/>
        <v>0</v>
      </c>
      <c r="AF8" s="100">
        <f t="shared" si="12"/>
        <v>0</v>
      </c>
      <c r="AG8" s="100">
        <f t="shared" si="12"/>
        <v>0</v>
      </c>
      <c r="AH8" s="100">
        <f t="shared" si="12"/>
        <v>0</v>
      </c>
      <c r="AI8" s="100">
        <f t="shared" si="12"/>
        <v>0</v>
      </c>
      <c r="AJ8" s="100">
        <f t="shared" si="12"/>
        <v>0</v>
      </c>
      <c r="AK8" s="100">
        <f t="shared" si="12"/>
        <v>0</v>
      </c>
      <c r="AL8" s="100">
        <f t="shared" si="12"/>
        <v>0</v>
      </c>
      <c r="AM8" s="100">
        <f t="shared" si="12"/>
        <v>0</v>
      </c>
      <c r="AN8" s="113">
        <f t="shared" si="12"/>
        <v>0</v>
      </c>
      <c r="AO8" s="100">
        <f t="shared" si="12"/>
        <v>0</v>
      </c>
      <c r="AP8" s="100">
        <f t="shared" si="12"/>
        <v>0</v>
      </c>
      <c r="AQ8" s="100">
        <f t="shared" si="12"/>
        <v>0</v>
      </c>
      <c r="AR8" s="100">
        <f t="shared" si="12"/>
        <v>0</v>
      </c>
      <c r="AS8" s="100">
        <f t="shared" si="12"/>
        <v>0</v>
      </c>
      <c r="AT8" s="100">
        <f t="shared" si="12"/>
        <v>0</v>
      </c>
      <c r="AU8" s="100">
        <f t="shared" si="12"/>
        <v>0</v>
      </c>
      <c r="AV8" s="100">
        <f t="shared" si="12"/>
        <v>0</v>
      </c>
      <c r="AW8" s="100">
        <f t="shared" si="12"/>
        <v>0</v>
      </c>
      <c r="AX8" s="100">
        <f t="shared" si="12"/>
        <v>0</v>
      </c>
      <c r="AY8" s="100">
        <f t="shared" si="12"/>
        <v>0</v>
      </c>
      <c r="AZ8" s="113">
        <f t="shared" si="12"/>
        <v>0</v>
      </c>
      <c r="BA8" s="100">
        <f t="shared" ref="BA8:CZ8" si="13">SUMIF($B$17:$B$96,"сшкс",BA$17:BA$96)</f>
        <v>0</v>
      </c>
      <c r="BB8" s="100">
        <f t="shared" si="13"/>
        <v>0</v>
      </c>
      <c r="BC8" s="100">
        <f t="shared" si="13"/>
        <v>0</v>
      </c>
      <c r="BD8" s="100">
        <f t="shared" si="13"/>
        <v>0</v>
      </c>
      <c r="BE8" s="100">
        <f t="shared" si="13"/>
        <v>0</v>
      </c>
      <c r="BF8" s="100">
        <f t="shared" si="13"/>
        <v>0</v>
      </c>
      <c r="BG8" s="100">
        <f t="shared" si="13"/>
        <v>0</v>
      </c>
      <c r="BH8" s="100">
        <f t="shared" si="13"/>
        <v>0</v>
      </c>
      <c r="BI8" s="100">
        <f t="shared" si="13"/>
        <v>0</v>
      </c>
      <c r="BJ8" s="100">
        <f t="shared" si="13"/>
        <v>0</v>
      </c>
      <c r="BK8" s="100">
        <f t="shared" si="13"/>
        <v>0</v>
      </c>
      <c r="BL8" s="113">
        <f t="shared" si="13"/>
        <v>0</v>
      </c>
      <c r="BM8" s="100">
        <f t="shared" si="13"/>
        <v>0</v>
      </c>
      <c r="BN8" s="100">
        <f t="shared" si="13"/>
        <v>0</v>
      </c>
      <c r="BO8" s="100">
        <f t="shared" si="13"/>
        <v>0</v>
      </c>
      <c r="BP8" s="100">
        <f t="shared" si="13"/>
        <v>0</v>
      </c>
      <c r="BQ8" s="100">
        <f t="shared" si="13"/>
        <v>0</v>
      </c>
      <c r="BR8" s="100">
        <f t="shared" si="13"/>
        <v>0</v>
      </c>
      <c r="BS8" s="100">
        <f t="shared" si="13"/>
        <v>0</v>
      </c>
      <c r="BT8" s="100">
        <f t="shared" si="13"/>
        <v>0</v>
      </c>
      <c r="BU8" s="100">
        <f t="shared" si="13"/>
        <v>0</v>
      </c>
      <c r="BV8" s="100">
        <f t="shared" si="13"/>
        <v>0</v>
      </c>
      <c r="BW8" s="100">
        <f t="shared" si="13"/>
        <v>0</v>
      </c>
      <c r="BX8" s="113">
        <f t="shared" si="13"/>
        <v>0</v>
      </c>
      <c r="BY8" s="100">
        <f t="shared" si="13"/>
        <v>0</v>
      </c>
      <c r="BZ8" s="100">
        <f t="shared" si="13"/>
        <v>0</v>
      </c>
      <c r="CA8" s="100">
        <f t="shared" si="13"/>
        <v>0</v>
      </c>
      <c r="CB8" s="100">
        <f t="shared" si="13"/>
        <v>0</v>
      </c>
      <c r="CC8" s="100">
        <f t="shared" si="13"/>
        <v>0</v>
      </c>
      <c r="CD8" s="100">
        <f t="shared" si="13"/>
        <v>0</v>
      </c>
      <c r="CE8" s="100">
        <f t="shared" si="13"/>
        <v>0</v>
      </c>
      <c r="CF8" s="100">
        <f t="shared" si="13"/>
        <v>0</v>
      </c>
      <c r="CG8" s="100">
        <f t="shared" si="13"/>
        <v>0</v>
      </c>
      <c r="CH8" s="100">
        <f t="shared" si="13"/>
        <v>0</v>
      </c>
      <c r="CI8" s="100">
        <f t="shared" si="13"/>
        <v>0</v>
      </c>
      <c r="CJ8" s="113">
        <f t="shared" si="13"/>
        <v>0</v>
      </c>
      <c r="CK8" s="100">
        <f t="shared" si="13"/>
        <v>0</v>
      </c>
      <c r="CL8" s="100">
        <f t="shared" si="13"/>
        <v>0</v>
      </c>
      <c r="CM8" s="100">
        <f t="shared" si="13"/>
        <v>0</v>
      </c>
      <c r="CN8" s="100">
        <f t="shared" si="13"/>
        <v>0</v>
      </c>
      <c r="CO8" s="100">
        <f t="shared" si="13"/>
        <v>0</v>
      </c>
      <c r="CP8" s="100">
        <f t="shared" si="13"/>
        <v>0</v>
      </c>
      <c r="CQ8" s="100">
        <f t="shared" si="13"/>
        <v>0</v>
      </c>
      <c r="CR8" s="100">
        <f t="shared" si="13"/>
        <v>0</v>
      </c>
      <c r="CS8" s="100">
        <f t="shared" si="13"/>
        <v>0</v>
      </c>
      <c r="CT8" s="100">
        <f t="shared" si="13"/>
        <v>0</v>
      </c>
      <c r="CU8" s="100">
        <f>SUMIF($B$17:$B$96,"сшкс",CU$17:GT$96)</f>
        <v>0</v>
      </c>
      <c r="CV8" s="113">
        <f t="shared" si="13"/>
        <v>0</v>
      </c>
      <c r="CW8" s="100">
        <f t="shared" si="13"/>
        <v>0</v>
      </c>
      <c r="CX8" s="100">
        <f t="shared" si="13"/>
        <v>0</v>
      </c>
      <c r="CY8" s="100">
        <f t="shared" si="13"/>
        <v>0</v>
      </c>
      <c r="CZ8" s="100">
        <f t="shared" si="13"/>
        <v>0</v>
      </c>
      <c r="DA8" s="100">
        <f t="shared" ref="DA8:EE8" si="14">SUMIF($B$17:$B$96,"сшкс",DA$17:DA$96)</f>
        <v>0</v>
      </c>
      <c r="DB8" s="100">
        <f t="shared" si="14"/>
        <v>0</v>
      </c>
      <c r="DC8" s="100">
        <f t="shared" si="14"/>
        <v>0</v>
      </c>
      <c r="DD8" s="100">
        <f t="shared" si="14"/>
        <v>0</v>
      </c>
      <c r="DE8" s="100">
        <f t="shared" si="14"/>
        <v>0</v>
      </c>
      <c r="DF8" s="100">
        <f t="shared" si="14"/>
        <v>0</v>
      </c>
      <c r="DG8" s="100">
        <f t="shared" si="14"/>
        <v>0</v>
      </c>
      <c r="DH8" s="113">
        <f t="shared" si="14"/>
        <v>0</v>
      </c>
      <c r="DI8" s="100">
        <f t="shared" si="14"/>
        <v>0</v>
      </c>
      <c r="DJ8" s="100">
        <f t="shared" si="14"/>
        <v>0</v>
      </c>
      <c r="DK8" s="100">
        <f t="shared" si="14"/>
        <v>0</v>
      </c>
      <c r="DL8" s="100">
        <f t="shared" si="14"/>
        <v>0</v>
      </c>
      <c r="DM8" s="100">
        <f t="shared" si="14"/>
        <v>0</v>
      </c>
      <c r="DN8" s="100">
        <f t="shared" si="14"/>
        <v>0</v>
      </c>
      <c r="DO8" s="100">
        <f t="shared" si="14"/>
        <v>0</v>
      </c>
      <c r="DP8" s="100">
        <f t="shared" si="14"/>
        <v>0</v>
      </c>
      <c r="DQ8" s="100">
        <f t="shared" si="14"/>
        <v>0</v>
      </c>
      <c r="DR8" s="100">
        <f t="shared" si="14"/>
        <v>0</v>
      </c>
      <c r="DS8" s="100">
        <f t="shared" si="14"/>
        <v>0</v>
      </c>
      <c r="DT8" s="113">
        <f t="shared" si="14"/>
        <v>0</v>
      </c>
      <c r="DU8" s="100">
        <f t="shared" si="14"/>
        <v>0</v>
      </c>
      <c r="DV8" s="100">
        <f t="shared" si="14"/>
        <v>0</v>
      </c>
      <c r="DW8" s="100">
        <f t="shared" si="14"/>
        <v>0</v>
      </c>
      <c r="DX8" s="100">
        <f t="shared" si="14"/>
        <v>0</v>
      </c>
      <c r="DY8" s="100">
        <f t="shared" si="14"/>
        <v>0</v>
      </c>
      <c r="DZ8" s="100">
        <f t="shared" si="14"/>
        <v>0</v>
      </c>
      <c r="EA8" s="100">
        <f t="shared" si="14"/>
        <v>0</v>
      </c>
      <c r="EB8" s="100">
        <f t="shared" si="14"/>
        <v>0</v>
      </c>
      <c r="EC8" s="100">
        <f t="shared" si="14"/>
        <v>0</v>
      </c>
      <c r="ED8" s="100">
        <f t="shared" si="14"/>
        <v>0</v>
      </c>
      <c r="EE8" s="100">
        <f t="shared" si="14"/>
        <v>0</v>
      </c>
      <c r="EF8" s="113">
        <f t="shared" ref="EF8:ES8" si="15">SUMIF($B$17:$B$96,"сшкс",EF$17:EF$96)</f>
        <v>0</v>
      </c>
      <c r="EG8" s="100">
        <f t="shared" si="15"/>
        <v>0</v>
      </c>
      <c r="EH8" s="100">
        <f t="shared" si="15"/>
        <v>0</v>
      </c>
      <c r="EI8" s="100">
        <f t="shared" si="15"/>
        <v>0</v>
      </c>
      <c r="EJ8" s="100">
        <f t="shared" si="15"/>
        <v>0</v>
      </c>
      <c r="EK8" s="100">
        <f t="shared" si="15"/>
        <v>0</v>
      </c>
      <c r="EL8" s="100">
        <f t="shared" si="15"/>
        <v>0</v>
      </c>
      <c r="EM8" s="113">
        <f t="shared" si="15"/>
        <v>0</v>
      </c>
      <c r="EN8" s="100">
        <f t="shared" si="15"/>
        <v>0</v>
      </c>
      <c r="EO8" s="100">
        <f t="shared" si="15"/>
        <v>0</v>
      </c>
      <c r="EP8" s="100">
        <f t="shared" si="15"/>
        <v>0</v>
      </c>
      <c r="EQ8" s="100">
        <f t="shared" si="15"/>
        <v>0</v>
      </c>
      <c r="ER8" s="100">
        <f t="shared" si="15"/>
        <v>0</v>
      </c>
      <c r="ES8" s="100">
        <f t="shared" si="15"/>
        <v>0</v>
      </c>
    </row>
    <row r="9" spans="1:149" s="83" customFormat="1">
      <c r="A9" s="89"/>
      <c r="B9" s="5">
        <f>COUNTIF($B$17:$B$96,"сс5")</f>
        <v>0</v>
      </c>
      <c r="C9" s="100" t="s">
        <v>67</v>
      </c>
      <c r="D9" s="113">
        <f t="shared" ref="D9:AZ9" si="16">SUMIF($B$17:$B$96,"сс5",D$17:D$96)</f>
        <v>0</v>
      </c>
      <c r="E9" s="100">
        <f t="shared" si="16"/>
        <v>0</v>
      </c>
      <c r="F9" s="100">
        <f t="shared" si="16"/>
        <v>0</v>
      </c>
      <c r="G9" s="100">
        <f t="shared" si="16"/>
        <v>0</v>
      </c>
      <c r="H9" s="100">
        <f t="shared" si="16"/>
        <v>0</v>
      </c>
      <c r="I9" s="100">
        <f t="shared" si="16"/>
        <v>0</v>
      </c>
      <c r="J9" s="100">
        <f t="shared" si="16"/>
        <v>0</v>
      </c>
      <c r="K9" s="100">
        <f t="shared" si="16"/>
        <v>0</v>
      </c>
      <c r="L9" s="100">
        <f t="shared" si="16"/>
        <v>0</v>
      </c>
      <c r="M9" s="100">
        <f t="shared" si="16"/>
        <v>0</v>
      </c>
      <c r="N9" s="100">
        <f t="shared" si="16"/>
        <v>0</v>
      </c>
      <c r="O9" s="100">
        <f t="shared" si="16"/>
        <v>0</v>
      </c>
      <c r="P9" s="113">
        <f t="shared" si="16"/>
        <v>0</v>
      </c>
      <c r="Q9" s="100">
        <f t="shared" si="16"/>
        <v>0</v>
      </c>
      <c r="R9" s="100">
        <f t="shared" si="16"/>
        <v>0</v>
      </c>
      <c r="S9" s="100">
        <f t="shared" si="16"/>
        <v>0</v>
      </c>
      <c r="T9" s="100">
        <f t="shared" si="16"/>
        <v>0</v>
      </c>
      <c r="U9" s="100">
        <f t="shared" si="16"/>
        <v>0</v>
      </c>
      <c r="V9" s="100">
        <f t="shared" si="16"/>
        <v>0</v>
      </c>
      <c r="W9" s="100">
        <f t="shared" si="16"/>
        <v>0</v>
      </c>
      <c r="X9" s="100">
        <f t="shared" si="16"/>
        <v>0</v>
      </c>
      <c r="Y9" s="100">
        <f t="shared" si="16"/>
        <v>0</v>
      </c>
      <c r="Z9" s="100">
        <f t="shared" si="16"/>
        <v>0</v>
      </c>
      <c r="AA9" s="100">
        <f t="shared" si="16"/>
        <v>0</v>
      </c>
      <c r="AB9" s="113">
        <f t="shared" si="16"/>
        <v>0</v>
      </c>
      <c r="AC9" s="100">
        <f t="shared" si="16"/>
        <v>0</v>
      </c>
      <c r="AD9" s="100">
        <f t="shared" si="16"/>
        <v>0</v>
      </c>
      <c r="AE9" s="100">
        <f t="shared" si="16"/>
        <v>0</v>
      </c>
      <c r="AF9" s="100">
        <f t="shared" si="16"/>
        <v>0</v>
      </c>
      <c r="AG9" s="100">
        <f t="shared" si="16"/>
        <v>0</v>
      </c>
      <c r="AH9" s="100">
        <f t="shared" si="16"/>
        <v>0</v>
      </c>
      <c r="AI9" s="100">
        <f t="shared" si="16"/>
        <v>0</v>
      </c>
      <c r="AJ9" s="100">
        <f t="shared" si="16"/>
        <v>0</v>
      </c>
      <c r="AK9" s="100">
        <f t="shared" si="16"/>
        <v>0</v>
      </c>
      <c r="AL9" s="100">
        <f t="shared" si="16"/>
        <v>0</v>
      </c>
      <c r="AM9" s="100">
        <f t="shared" si="16"/>
        <v>0</v>
      </c>
      <c r="AN9" s="113">
        <f t="shared" si="16"/>
        <v>0</v>
      </c>
      <c r="AO9" s="100">
        <f t="shared" si="16"/>
        <v>0</v>
      </c>
      <c r="AP9" s="100">
        <f t="shared" si="16"/>
        <v>0</v>
      </c>
      <c r="AQ9" s="100">
        <f t="shared" si="16"/>
        <v>0</v>
      </c>
      <c r="AR9" s="100">
        <f t="shared" si="16"/>
        <v>0</v>
      </c>
      <c r="AS9" s="100">
        <f t="shared" si="16"/>
        <v>0</v>
      </c>
      <c r="AT9" s="100">
        <f t="shared" si="16"/>
        <v>0</v>
      </c>
      <c r="AU9" s="100">
        <f t="shared" si="16"/>
        <v>0</v>
      </c>
      <c r="AV9" s="100">
        <f t="shared" si="16"/>
        <v>0</v>
      </c>
      <c r="AW9" s="100">
        <f t="shared" si="16"/>
        <v>0</v>
      </c>
      <c r="AX9" s="100">
        <f t="shared" si="16"/>
        <v>0</v>
      </c>
      <c r="AY9" s="100">
        <f t="shared" si="16"/>
        <v>0</v>
      </c>
      <c r="AZ9" s="113">
        <f t="shared" si="16"/>
        <v>0</v>
      </c>
      <c r="BA9" s="100">
        <f t="shared" ref="BA9:CZ9" si="17">SUMIF($B$17:$B$96,"сс5",BA$17:BA$96)</f>
        <v>0</v>
      </c>
      <c r="BB9" s="100">
        <f t="shared" si="17"/>
        <v>0</v>
      </c>
      <c r="BC9" s="100">
        <f t="shared" si="17"/>
        <v>0</v>
      </c>
      <c r="BD9" s="100">
        <f t="shared" si="17"/>
        <v>0</v>
      </c>
      <c r="BE9" s="100">
        <f t="shared" si="17"/>
        <v>0</v>
      </c>
      <c r="BF9" s="100">
        <f t="shared" si="17"/>
        <v>0</v>
      </c>
      <c r="BG9" s="100">
        <f t="shared" si="17"/>
        <v>0</v>
      </c>
      <c r="BH9" s="100">
        <f t="shared" si="17"/>
        <v>0</v>
      </c>
      <c r="BI9" s="100">
        <f t="shared" si="17"/>
        <v>0</v>
      </c>
      <c r="BJ9" s="100">
        <f t="shared" si="17"/>
        <v>0</v>
      </c>
      <c r="BK9" s="100">
        <f t="shared" si="17"/>
        <v>0</v>
      </c>
      <c r="BL9" s="113">
        <f t="shared" si="17"/>
        <v>0</v>
      </c>
      <c r="BM9" s="100">
        <f t="shared" si="17"/>
        <v>0</v>
      </c>
      <c r="BN9" s="100">
        <f t="shared" si="17"/>
        <v>0</v>
      </c>
      <c r="BO9" s="100">
        <f t="shared" si="17"/>
        <v>0</v>
      </c>
      <c r="BP9" s="100">
        <f t="shared" si="17"/>
        <v>0</v>
      </c>
      <c r="BQ9" s="100">
        <f t="shared" si="17"/>
        <v>0</v>
      </c>
      <c r="BR9" s="100">
        <f t="shared" si="17"/>
        <v>0</v>
      </c>
      <c r="BS9" s="100">
        <f t="shared" si="17"/>
        <v>0</v>
      </c>
      <c r="BT9" s="100">
        <f t="shared" si="17"/>
        <v>0</v>
      </c>
      <c r="BU9" s="100">
        <f t="shared" si="17"/>
        <v>0</v>
      </c>
      <c r="BV9" s="100">
        <f t="shared" si="17"/>
        <v>0</v>
      </c>
      <c r="BW9" s="100">
        <f t="shared" si="17"/>
        <v>0</v>
      </c>
      <c r="BX9" s="113">
        <f t="shared" si="17"/>
        <v>0</v>
      </c>
      <c r="BY9" s="100">
        <f t="shared" si="17"/>
        <v>0</v>
      </c>
      <c r="BZ9" s="100">
        <f t="shared" si="17"/>
        <v>0</v>
      </c>
      <c r="CA9" s="100">
        <f t="shared" si="17"/>
        <v>0</v>
      </c>
      <c r="CB9" s="100">
        <f t="shared" si="17"/>
        <v>0</v>
      </c>
      <c r="CC9" s="100">
        <f t="shared" si="17"/>
        <v>0</v>
      </c>
      <c r="CD9" s="100">
        <f t="shared" si="17"/>
        <v>0</v>
      </c>
      <c r="CE9" s="100">
        <f t="shared" si="17"/>
        <v>0</v>
      </c>
      <c r="CF9" s="100">
        <f t="shared" si="17"/>
        <v>0</v>
      </c>
      <c r="CG9" s="100">
        <f t="shared" si="17"/>
        <v>0</v>
      </c>
      <c r="CH9" s="100">
        <f t="shared" si="17"/>
        <v>0</v>
      </c>
      <c r="CI9" s="100">
        <f t="shared" si="17"/>
        <v>0</v>
      </c>
      <c r="CJ9" s="113">
        <f t="shared" si="17"/>
        <v>0</v>
      </c>
      <c r="CK9" s="100">
        <f t="shared" si="17"/>
        <v>0</v>
      </c>
      <c r="CL9" s="100">
        <f t="shared" si="17"/>
        <v>0</v>
      </c>
      <c r="CM9" s="100">
        <f t="shared" si="17"/>
        <v>0</v>
      </c>
      <c r="CN9" s="100">
        <f t="shared" si="17"/>
        <v>0</v>
      </c>
      <c r="CO9" s="100">
        <f t="shared" si="17"/>
        <v>0</v>
      </c>
      <c r="CP9" s="100">
        <f t="shared" si="17"/>
        <v>0</v>
      </c>
      <c r="CQ9" s="100">
        <f t="shared" si="17"/>
        <v>0</v>
      </c>
      <c r="CR9" s="100">
        <f t="shared" si="17"/>
        <v>0</v>
      </c>
      <c r="CS9" s="100">
        <f t="shared" si="17"/>
        <v>0</v>
      </c>
      <c r="CT9" s="100">
        <f t="shared" si="17"/>
        <v>0</v>
      </c>
      <c r="CU9" s="100">
        <f>SUMIF($B$17:$B$96,"сс5",CU$17:GT$96)</f>
        <v>0</v>
      </c>
      <c r="CV9" s="113">
        <f t="shared" si="17"/>
        <v>0</v>
      </c>
      <c r="CW9" s="100">
        <f t="shared" si="17"/>
        <v>0</v>
      </c>
      <c r="CX9" s="100">
        <f t="shared" si="17"/>
        <v>0</v>
      </c>
      <c r="CY9" s="100">
        <f t="shared" si="17"/>
        <v>0</v>
      </c>
      <c r="CZ9" s="100">
        <f t="shared" si="17"/>
        <v>0</v>
      </c>
      <c r="DA9" s="100">
        <f t="shared" ref="DA9:EE9" si="18">SUMIF($B$17:$B$96,"сс5",DA$17:DA$96)</f>
        <v>0</v>
      </c>
      <c r="DB9" s="100">
        <f t="shared" si="18"/>
        <v>0</v>
      </c>
      <c r="DC9" s="100">
        <f t="shared" si="18"/>
        <v>0</v>
      </c>
      <c r="DD9" s="100">
        <f t="shared" si="18"/>
        <v>0</v>
      </c>
      <c r="DE9" s="100">
        <f t="shared" si="18"/>
        <v>0</v>
      </c>
      <c r="DF9" s="100">
        <f t="shared" si="18"/>
        <v>0</v>
      </c>
      <c r="DG9" s="100">
        <f t="shared" si="18"/>
        <v>0</v>
      </c>
      <c r="DH9" s="113">
        <f t="shared" si="18"/>
        <v>0</v>
      </c>
      <c r="DI9" s="100">
        <f t="shared" si="18"/>
        <v>0</v>
      </c>
      <c r="DJ9" s="100">
        <f t="shared" si="18"/>
        <v>0</v>
      </c>
      <c r="DK9" s="100">
        <f t="shared" si="18"/>
        <v>0</v>
      </c>
      <c r="DL9" s="100">
        <f t="shared" si="18"/>
        <v>0</v>
      </c>
      <c r="DM9" s="100">
        <f t="shared" si="18"/>
        <v>0</v>
      </c>
      <c r="DN9" s="100">
        <f t="shared" si="18"/>
        <v>0</v>
      </c>
      <c r="DO9" s="100">
        <f t="shared" si="18"/>
        <v>0</v>
      </c>
      <c r="DP9" s="100">
        <f t="shared" si="18"/>
        <v>0</v>
      </c>
      <c r="DQ9" s="100">
        <f t="shared" si="18"/>
        <v>0</v>
      </c>
      <c r="DR9" s="100">
        <f t="shared" si="18"/>
        <v>0</v>
      </c>
      <c r="DS9" s="100">
        <f t="shared" si="18"/>
        <v>0</v>
      </c>
      <c r="DT9" s="113">
        <f t="shared" si="18"/>
        <v>0</v>
      </c>
      <c r="DU9" s="100">
        <f t="shared" si="18"/>
        <v>0</v>
      </c>
      <c r="DV9" s="100">
        <f t="shared" si="18"/>
        <v>0</v>
      </c>
      <c r="DW9" s="100">
        <f t="shared" si="18"/>
        <v>0</v>
      </c>
      <c r="DX9" s="100">
        <f t="shared" si="18"/>
        <v>0</v>
      </c>
      <c r="DY9" s="100">
        <f t="shared" si="18"/>
        <v>0</v>
      </c>
      <c r="DZ9" s="100">
        <f t="shared" si="18"/>
        <v>0</v>
      </c>
      <c r="EA9" s="100">
        <f t="shared" si="18"/>
        <v>0</v>
      </c>
      <c r="EB9" s="100">
        <f t="shared" si="18"/>
        <v>0</v>
      </c>
      <c r="EC9" s="100">
        <f t="shared" si="18"/>
        <v>0</v>
      </c>
      <c r="ED9" s="100">
        <f t="shared" si="18"/>
        <v>0</v>
      </c>
      <c r="EE9" s="100">
        <f t="shared" si="18"/>
        <v>0</v>
      </c>
      <c r="EF9" s="113">
        <f t="shared" ref="EF9:ES9" si="19">SUMIF($B$17:$B$96,"сс5",EF$17:EF$96)</f>
        <v>0</v>
      </c>
      <c r="EG9" s="100">
        <f t="shared" si="19"/>
        <v>0</v>
      </c>
      <c r="EH9" s="100">
        <f t="shared" si="19"/>
        <v>0</v>
      </c>
      <c r="EI9" s="100">
        <f t="shared" si="19"/>
        <v>0</v>
      </c>
      <c r="EJ9" s="100">
        <f t="shared" si="19"/>
        <v>0</v>
      </c>
      <c r="EK9" s="100">
        <f t="shared" si="19"/>
        <v>0</v>
      </c>
      <c r="EL9" s="100">
        <f t="shared" si="19"/>
        <v>0</v>
      </c>
      <c r="EM9" s="113">
        <f t="shared" si="19"/>
        <v>0</v>
      </c>
      <c r="EN9" s="100">
        <f t="shared" si="19"/>
        <v>0</v>
      </c>
      <c r="EO9" s="100">
        <f t="shared" si="19"/>
        <v>0</v>
      </c>
      <c r="EP9" s="100">
        <f t="shared" si="19"/>
        <v>0</v>
      </c>
      <c r="EQ9" s="100">
        <f t="shared" si="19"/>
        <v>0</v>
      </c>
      <c r="ER9" s="100">
        <f t="shared" si="19"/>
        <v>0</v>
      </c>
      <c r="ES9" s="100">
        <f t="shared" si="19"/>
        <v>0</v>
      </c>
    </row>
    <row r="10" spans="1:149" s="83" customFormat="1">
      <c r="A10" s="89"/>
      <c r="B10" s="5">
        <f>COUNTIF($B$17:$B$96,"сс6")</f>
        <v>0</v>
      </c>
      <c r="C10" s="100" t="s">
        <v>68</v>
      </c>
      <c r="D10" s="113">
        <f t="shared" ref="D10:AZ10" si="20">SUMIF($B$17:$B$96,"сс6",D$17:D$96)</f>
        <v>0</v>
      </c>
      <c r="E10" s="100">
        <f t="shared" si="20"/>
        <v>0</v>
      </c>
      <c r="F10" s="100">
        <f t="shared" si="20"/>
        <v>0</v>
      </c>
      <c r="G10" s="100">
        <f t="shared" si="20"/>
        <v>0</v>
      </c>
      <c r="H10" s="100">
        <f t="shared" si="20"/>
        <v>0</v>
      </c>
      <c r="I10" s="100">
        <f t="shared" si="20"/>
        <v>0</v>
      </c>
      <c r="J10" s="100">
        <f t="shared" si="20"/>
        <v>0</v>
      </c>
      <c r="K10" s="100">
        <f t="shared" si="20"/>
        <v>0</v>
      </c>
      <c r="L10" s="100">
        <f t="shared" si="20"/>
        <v>0</v>
      </c>
      <c r="M10" s="100">
        <f t="shared" si="20"/>
        <v>0</v>
      </c>
      <c r="N10" s="100">
        <f t="shared" si="20"/>
        <v>0</v>
      </c>
      <c r="O10" s="100">
        <f t="shared" si="20"/>
        <v>0</v>
      </c>
      <c r="P10" s="113">
        <f t="shared" si="20"/>
        <v>0</v>
      </c>
      <c r="Q10" s="100">
        <f t="shared" si="20"/>
        <v>0</v>
      </c>
      <c r="R10" s="100">
        <f t="shared" si="20"/>
        <v>0</v>
      </c>
      <c r="S10" s="100">
        <f t="shared" si="20"/>
        <v>0</v>
      </c>
      <c r="T10" s="100">
        <f t="shared" si="20"/>
        <v>0</v>
      </c>
      <c r="U10" s="100">
        <f t="shared" si="20"/>
        <v>0</v>
      </c>
      <c r="V10" s="100">
        <f t="shared" si="20"/>
        <v>0</v>
      </c>
      <c r="W10" s="100">
        <f t="shared" si="20"/>
        <v>0</v>
      </c>
      <c r="X10" s="100">
        <f t="shared" si="20"/>
        <v>0</v>
      </c>
      <c r="Y10" s="100">
        <f t="shared" si="20"/>
        <v>0</v>
      </c>
      <c r="Z10" s="100">
        <f t="shared" si="20"/>
        <v>0</v>
      </c>
      <c r="AA10" s="100">
        <f t="shared" si="20"/>
        <v>0</v>
      </c>
      <c r="AB10" s="113">
        <f t="shared" si="20"/>
        <v>0</v>
      </c>
      <c r="AC10" s="100">
        <f t="shared" si="20"/>
        <v>0</v>
      </c>
      <c r="AD10" s="100">
        <f t="shared" si="20"/>
        <v>0</v>
      </c>
      <c r="AE10" s="100">
        <f t="shared" si="20"/>
        <v>0</v>
      </c>
      <c r="AF10" s="100">
        <f t="shared" si="20"/>
        <v>0</v>
      </c>
      <c r="AG10" s="100">
        <f t="shared" si="20"/>
        <v>0</v>
      </c>
      <c r="AH10" s="100">
        <f t="shared" si="20"/>
        <v>0</v>
      </c>
      <c r="AI10" s="100">
        <f t="shared" si="20"/>
        <v>0</v>
      </c>
      <c r="AJ10" s="100">
        <f t="shared" si="20"/>
        <v>0</v>
      </c>
      <c r="AK10" s="100">
        <f t="shared" si="20"/>
        <v>0</v>
      </c>
      <c r="AL10" s="100">
        <f t="shared" si="20"/>
        <v>0</v>
      </c>
      <c r="AM10" s="100">
        <f t="shared" si="20"/>
        <v>0</v>
      </c>
      <c r="AN10" s="113">
        <f t="shared" si="20"/>
        <v>0</v>
      </c>
      <c r="AO10" s="100">
        <f t="shared" si="20"/>
        <v>0</v>
      </c>
      <c r="AP10" s="100">
        <f t="shared" si="20"/>
        <v>0</v>
      </c>
      <c r="AQ10" s="100">
        <f t="shared" si="20"/>
        <v>0</v>
      </c>
      <c r="AR10" s="100">
        <f t="shared" si="20"/>
        <v>0</v>
      </c>
      <c r="AS10" s="100">
        <f t="shared" si="20"/>
        <v>0</v>
      </c>
      <c r="AT10" s="100">
        <f t="shared" si="20"/>
        <v>0</v>
      </c>
      <c r="AU10" s="100">
        <f t="shared" si="20"/>
        <v>0</v>
      </c>
      <c r="AV10" s="100">
        <f t="shared" si="20"/>
        <v>0</v>
      </c>
      <c r="AW10" s="100">
        <f t="shared" si="20"/>
        <v>0</v>
      </c>
      <c r="AX10" s="100">
        <f t="shared" si="20"/>
        <v>0</v>
      </c>
      <c r="AY10" s="100">
        <f t="shared" si="20"/>
        <v>0</v>
      </c>
      <c r="AZ10" s="113">
        <f t="shared" si="20"/>
        <v>0</v>
      </c>
      <c r="BA10" s="100">
        <f t="shared" ref="BA10:CZ10" si="21">SUMIF($B$17:$B$96,"сс6",BA$17:BA$96)</f>
        <v>0</v>
      </c>
      <c r="BB10" s="100">
        <f t="shared" si="21"/>
        <v>0</v>
      </c>
      <c r="BC10" s="100">
        <f t="shared" si="21"/>
        <v>0</v>
      </c>
      <c r="BD10" s="100">
        <f t="shared" si="21"/>
        <v>0</v>
      </c>
      <c r="BE10" s="100">
        <f t="shared" si="21"/>
        <v>0</v>
      </c>
      <c r="BF10" s="100">
        <f t="shared" si="21"/>
        <v>0</v>
      </c>
      <c r="BG10" s="100">
        <f t="shared" si="21"/>
        <v>0</v>
      </c>
      <c r="BH10" s="100">
        <f t="shared" si="21"/>
        <v>0</v>
      </c>
      <c r="BI10" s="100">
        <f t="shared" si="21"/>
        <v>0</v>
      </c>
      <c r="BJ10" s="100">
        <f t="shared" si="21"/>
        <v>0</v>
      </c>
      <c r="BK10" s="100">
        <f t="shared" si="21"/>
        <v>0</v>
      </c>
      <c r="BL10" s="113">
        <f t="shared" si="21"/>
        <v>0</v>
      </c>
      <c r="BM10" s="100">
        <f t="shared" si="21"/>
        <v>0</v>
      </c>
      <c r="BN10" s="100">
        <f t="shared" si="21"/>
        <v>0</v>
      </c>
      <c r="BO10" s="100">
        <f t="shared" si="21"/>
        <v>0</v>
      </c>
      <c r="BP10" s="100">
        <f t="shared" si="21"/>
        <v>0</v>
      </c>
      <c r="BQ10" s="100">
        <f t="shared" si="21"/>
        <v>0</v>
      </c>
      <c r="BR10" s="100">
        <f t="shared" si="21"/>
        <v>0</v>
      </c>
      <c r="BS10" s="100">
        <f t="shared" si="21"/>
        <v>0</v>
      </c>
      <c r="BT10" s="100">
        <f t="shared" si="21"/>
        <v>0</v>
      </c>
      <c r="BU10" s="100">
        <f t="shared" si="21"/>
        <v>0</v>
      </c>
      <c r="BV10" s="100">
        <f t="shared" si="21"/>
        <v>0</v>
      </c>
      <c r="BW10" s="100">
        <f t="shared" si="21"/>
        <v>0</v>
      </c>
      <c r="BX10" s="113">
        <f t="shared" si="21"/>
        <v>0</v>
      </c>
      <c r="BY10" s="100">
        <f t="shared" si="21"/>
        <v>0</v>
      </c>
      <c r="BZ10" s="100">
        <f t="shared" si="21"/>
        <v>0</v>
      </c>
      <c r="CA10" s="100">
        <f t="shared" si="21"/>
        <v>0</v>
      </c>
      <c r="CB10" s="100">
        <f t="shared" si="21"/>
        <v>0</v>
      </c>
      <c r="CC10" s="100">
        <f t="shared" si="21"/>
        <v>0</v>
      </c>
      <c r="CD10" s="100">
        <f t="shared" si="21"/>
        <v>0</v>
      </c>
      <c r="CE10" s="100">
        <f t="shared" si="21"/>
        <v>0</v>
      </c>
      <c r="CF10" s="100">
        <f t="shared" si="21"/>
        <v>0</v>
      </c>
      <c r="CG10" s="100">
        <f t="shared" si="21"/>
        <v>0</v>
      </c>
      <c r="CH10" s="100">
        <f t="shared" si="21"/>
        <v>0</v>
      </c>
      <c r="CI10" s="100">
        <f t="shared" si="21"/>
        <v>0</v>
      </c>
      <c r="CJ10" s="113">
        <f t="shared" si="21"/>
        <v>0</v>
      </c>
      <c r="CK10" s="100">
        <f t="shared" si="21"/>
        <v>0</v>
      </c>
      <c r="CL10" s="100">
        <f t="shared" si="21"/>
        <v>0</v>
      </c>
      <c r="CM10" s="100">
        <f t="shared" si="21"/>
        <v>0</v>
      </c>
      <c r="CN10" s="100">
        <f t="shared" si="21"/>
        <v>0</v>
      </c>
      <c r="CO10" s="100">
        <f t="shared" si="21"/>
        <v>0</v>
      </c>
      <c r="CP10" s="100">
        <f t="shared" si="21"/>
        <v>0</v>
      </c>
      <c r="CQ10" s="100">
        <f t="shared" si="21"/>
        <v>0</v>
      </c>
      <c r="CR10" s="100">
        <f t="shared" si="21"/>
        <v>0</v>
      </c>
      <c r="CS10" s="100">
        <f t="shared" si="21"/>
        <v>0</v>
      </c>
      <c r="CT10" s="100">
        <f t="shared" si="21"/>
        <v>0</v>
      </c>
      <c r="CU10" s="100">
        <f>SUMIF($B$17:$B$96,"сс6",CU$17:GT$96)</f>
        <v>0</v>
      </c>
      <c r="CV10" s="113">
        <f t="shared" si="21"/>
        <v>0</v>
      </c>
      <c r="CW10" s="100">
        <f t="shared" si="21"/>
        <v>0</v>
      </c>
      <c r="CX10" s="100">
        <f t="shared" si="21"/>
        <v>0</v>
      </c>
      <c r="CY10" s="100">
        <f t="shared" si="21"/>
        <v>0</v>
      </c>
      <c r="CZ10" s="100">
        <f t="shared" si="21"/>
        <v>0</v>
      </c>
      <c r="DA10" s="100">
        <f t="shared" ref="DA10:EE10" si="22">SUMIF($B$17:$B$96,"сс6",DA$17:DA$96)</f>
        <v>0</v>
      </c>
      <c r="DB10" s="100">
        <f t="shared" si="22"/>
        <v>0</v>
      </c>
      <c r="DC10" s="100">
        <f t="shared" si="22"/>
        <v>0</v>
      </c>
      <c r="DD10" s="100">
        <f t="shared" si="22"/>
        <v>0</v>
      </c>
      <c r="DE10" s="100">
        <f t="shared" si="22"/>
        <v>0</v>
      </c>
      <c r="DF10" s="100">
        <f t="shared" si="22"/>
        <v>0</v>
      </c>
      <c r="DG10" s="100">
        <f t="shared" si="22"/>
        <v>0</v>
      </c>
      <c r="DH10" s="113">
        <f t="shared" si="22"/>
        <v>0</v>
      </c>
      <c r="DI10" s="100">
        <f t="shared" si="22"/>
        <v>0</v>
      </c>
      <c r="DJ10" s="100">
        <f t="shared" si="22"/>
        <v>0</v>
      </c>
      <c r="DK10" s="100">
        <f t="shared" si="22"/>
        <v>0</v>
      </c>
      <c r="DL10" s="100">
        <f t="shared" si="22"/>
        <v>0</v>
      </c>
      <c r="DM10" s="100">
        <f t="shared" si="22"/>
        <v>0</v>
      </c>
      <c r="DN10" s="100">
        <f t="shared" si="22"/>
        <v>0</v>
      </c>
      <c r="DO10" s="100">
        <f t="shared" si="22"/>
        <v>0</v>
      </c>
      <c r="DP10" s="100">
        <f t="shared" si="22"/>
        <v>0</v>
      </c>
      <c r="DQ10" s="100">
        <f t="shared" si="22"/>
        <v>0</v>
      </c>
      <c r="DR10" s="100">
        <f t="shared" si="22"/>
        <v>0</v>
      </c>
      <c r="DS10" s="100">
        <f t="shared" si="22"/>
        <v>0</v>
      </c>
      <c r="DT10" s="113">
        <f t="shared" si="22"/>
        <v>0</v>
      </c>
      <c r="DU10" s="100">
        <f t="shared" si="22"/>
        <v>0</v>
      </c>
      <c r="DV10" s="100">
        <f t="shared" si="22"/>
        <v>0</v>
      </c>
      <c r="DW10" s="100">
        <f t="shared" si="22"/>
        <v>0</v>
      </c>
      <c r="DX10" s="100">
        <f t="shared" si="22"/>
        <v>0</v>
      </c>
      <c r="DY10" s="100">
        <f t="shared" si="22"/>
        <v>0</v>
      </c>
      <c r="DZ10" s="100">
        <f t="shared" si="22"/>
        <v>0</v>
      </c>
      <c r="EA10" s="100">
        <f t="shared" si="22"/>
        <v>0</v>
      </c>
      <c r="EB10" s="100">
        <f t="shared" si="22"/>
        <v>0</v>
      </c>
      <c r="EC10" s="100">
        <f t="shared" si="22"/>
        <v>0</v>
      </c>
      <c r="ED10" s="100">
        <f t="shared" si="22"/>
        <v>0</v>
      </c>
      <c r="EE10" s="100">
        <f t="shared" si="22"/>
        <v>0</v>
      </c>
      <c r="EF10" s="113">
        <f t="shared" ref="EF10:ES10" si="23">SUMIF($B$17:$B$96,"сс6",EF$17:EF$96)</f>
        <v>0</v>
      </c>
      <c r="EG10" s="100">
        <f t="shared" si="23"/>
        <v>0</v>
      </c>
      <c r="EH10" s="100">
        <f t="shared" si="23"/>
        <v>0</v>
      </c>
      <c r="EI10" s="100">
        <f t="shared" si="23"/>
        <v>0</v>
      </c>
      <c r="EJ10" s="100">
        <f t="shared" si="23"/>
        <v>0</v>
      </c>
      <c r="EK10" s="100">
        <f t="shared" si="23"/>
        <v>0</v>
      </c>
      <c r="EL10" s="100">
        <f t="shared" si="23"/>
        <v>0</v>
      </c>
      <c r="EM10" s="113">
        <f t="shared" si="23"/>
        <v>0</v>
      </c>
      <c r="EN10" s="100">
        <f t="shared" si="23"/>
        <v>0</v>
      </c>
      <c r="EO10" s="100">
        <f t="shared" si="23"/>
        <v>0</v>
      </c>
      <c r="EP10" s="100">
        <f t="shared" si="23"/>
        <v>0</v>
      </c>
      <c r="EQ10" s="100">
        <f t="shared" si="23"/>
        <v>0</v>
      </c>
      <c r="ER10" s="100">
        <f t="shared" si="23"/>
        <v>0</v>
      </c>
      <c r="ES10" s="100">
        <f t="shared" si="23"/>
        <v>0</v>
      </c>
    </row>
    <row r="11" spans="1:149" s="83" customFormat="1">
      <c r="A11" s="89"/>
      <c r="B11" s="5">
        <f>COUNTIF($B$17:$B$96,"сгр")</f>
        <v>0</v>
      </c>
      <c r="C11" s="100" t="s">
        <v>69</v>
      </c>
      <c r="D11" s="113">
        <f t="shared" ref="D11:AZ11" si="24">SUMIF($B$17:$B$96,"сгр",D$17:D$96)</f>
        <v>0</v>
      </c>
      <c r="E11" s="100">
        <f t="shared" si="24"/>
        <v>0</v>
      </c>
      <c r="F11" s="100">
        <f t="shared" si="24"/>
        <v>0</v>
      </c>
      <c r="G11" s="100">
        <f t="shared" si="24"/>
        <v>0</v>
      </c>
      <c r="H11" s="100">
        <f t="shared" si="24"/>
        <v>0</v>
      </c>
      <c r="I11" s="100">
        <f t="shared" si="24"/>
        <v>0</v>
      </c>
      <c r="J11" s="100">
        <f t="shared" si="24"/>
        <v>0</v>
      </c>
      <c r="K11" s="100">
        <f t="shared" si="24"/>
        <v>0</v>
      </c>
      <c r="L11" s="100">
        <f t="shared" si="24"/>
        <v>0</v>
      </c>
      <c r="M11" s="100">
        <f t="shared" si="24"/>
        <v>0</v>
      </c>
      <c r="N11" s="100">
        <f t="shared" si="24"/>
        <v>0</v>
      </c>
      <c r="O11" s="100">
        <f t="shared" si="24"/>
        <v>0</v>
      </c>
      <c r="P11" s="113">
        <f t="shared" si="24"/>
        <v>0</v>
      </c>
      <c r="Q11" s="100">
        <f t="shared" si="24"/>
        <v>0</v>
      </c>
      <c r="R11" s="100">
        <f t="shared" si="24"/>
        <v>0</v>
      </c>
      <c r="S11" s="100">
        <f t="shared" si="24"/>
        <v>0</v>
      </c>
      <c r="T11" s="100">
        <f t="shared" si="24"/>
        <v>0</v>
      </c>
      <c r="U11" s="100">
        <f t="shared" si="24"/>
        <v>0</v>
      </c>
      <c r="V11" s="100">
        <f t="shared" si="24"/>
        <v>0</v>
      </c>
      <c r="W11" s="100">
        <f t="shared" si="24"/>
        <v>0</v>
      </c>
      <c r="X11" s="100">
        <f t="shared" si="24"/>
        <v>0</v>
      </c>
      <c r="Y11" s="100">
        <f t="shared" si="24"/>
        <v>0</v>
      </c>
      <c r="Z11" s="100">
        <f t="shared" si="24"/>
        <v>0</v>
      </c>
      <c r="AA11" s="100">
        <f t="shared" si="24"/>
        <v>0</v>
      </c>
      <c r="AB11" s="113">
        <f t="shared" si="24"/>
        <v>0</v>
      </c>
      <c r="AC11" s="100">
        <f t="shared" si="24"/>
        <v>0</v>
      </c>
      <c r="AD11" s="100">
        <f t="shared" si="24"/>
        <v>0</v>
      </c>
      <c r="AE11" s="100">
        <f t="shared" si="24"/>
        <v>0</v>
      </c>
      <c r="AF11" s="100">
        <f t="shared" si="24"/>
        <v>0</v>
      </c>
      <c r="AG11" s="100">
        <f t="shared" si="24"/>
        <v>0</v>
      </c>
      <c r="AH11" s="100">
        <f t="shared" si="24"/>
        <v>0</v>
      </c>
      <c r="AI11" s="100">
        <f t="shared" si="24"/>
        <v>0</v>
      </c>
      <c r="AJ11" s="100">
        <f t="shared" si="24"/>
        <v>0</v>
      </c>
      <c r="AK11" s="100">
        <f t="shared" si="24"/>
        <v>0</v>
      </c>
      <c r="AL11" s="100">
        <f t="shared" si="24"/>
        <v>0</v>
      </c>
      <c r="AM11" s="100">
        <f t="shared" si="24"/>
        <v>0</v>
      </c>
      <c r="AN11" s="113">
        <f t="shared" si="24"/>
        <v>0</v>
      </c>
      <c r="AO11" s="100">
        <f t="shared" si="24"/>
        <v>0</v>
      </c>
      <c r="AP11" s="100">
        <f t="shared" si="24"/>
        <v>0</v>
      </c>
      <c r="AQ11" s="100">
        <f t="shared" si="24"/>
        <v>0</v>
      </c>
      <c r="AR11" s="100">
        <f t="shared" si="24"/>
        <v>0</v>
      </c>
      <c r="AS11" s="100">
        <f t="shared" si="24"/>
        <v>0</v>
      </c>
      <c r="AT11" s="100">
        <f t="shared" si="24"/>
        <v>0</v>
      </c>
      <c r="AU11" s="100">
        <f t="shared" si="24"/>
        <v>0</v>
      </c>
      <c r="AV11" s="100">
        <f t="shared" si="24"/>
        <v>0</v>
      </c>
      <c r="AW11" s="100">
        <f t="shared" si="24"/>
        <v>0</v>
      </c>
      <c r="AX11" s="100">
        <f t="shared" si="24"/>
        <v>0</v>
      </c>
      <c r="AY11" s="100">
        <f t="shared" si="24"/>
        <v>0</v>
      </c>
      <c r="AZ11" s="113">
        <f t="shared" si="24"/>
        <v>0</v>
      </c>
      <c r="BA11" s="100">
        <f t="shared" ref="BA11:CZ11" si="25">SUMIF($B$17:$B$96,"сгр",BA$17:BA$96)</f>
        <v>0</v>
      </c>
      <c r="BB11" s="100">
        <f t="shared" si="25"/>
        <v>0</v>
      </c>
      <c r="BC11" s="100">
        <f t="shared" si="25"/>
        <v>0</v>
      </c>
      <c r="BD11" s="100">
        <f t="shared" si="25"/>
        <v>0</v>
      </c>
      <c r="BE11" s="100">
        <f t="shared" si="25"/>
        <v>0</v>
      </c>
      <c r="BF11" s="100">
        <f t="shared" si="25"/>
        <v>0</v>
      </c>
      <c r="BG11" s="100">
        <f t="shared" si="25"/>
        <v>0</v>
      </c>
      <c r="BH11" s="100">
        <f t="shared" si="25"/>
        <v>0</v>
      </c>
      <c r="BI11" s="100">
        <f t="shared" si="25"/>
        <v>0</v>
      </c>
      <c r="BJ11" s="100">
        <f t="shared" si="25"/>
        <v>0</v>
      </c>
      <c r="BK11" s="100">
        <f t="shared" si="25"/>
        <v>0</v>
      </c>
      <c r="BL11" s="113">
        <f t="shared" si="25"/>
        <v>0</v>
      </c>
      <c r="BM11" s="100">
        <f t="shared" si="25"/>
        <v>0</v>
      </c>
      <c r="BN11" s="100">
        <f t="shared" si="25"/>
        <v>0</v>
      </c>
      <c r="BO11" s="100">
        <f t="shared" si="25"/>
        <v>0</v>
      </c>
      <c r="BP11" s="100">
        <f t="shared" si="25"/>
        <v>0</v>
      </c>
      <c r="BQ11" s="100">
        <f t="shared" si="25"/>
        <v>0</v>
      </c>
      <c r="BR11" s="100">
        <f t="shared" si="25"/>
        <v>0</v>
      </c>
      <c r="BS11" s="100">
        <f t="shared" si="25"/>
        <v>0</v>
      </c>
      <c r="BT11" s="100">
        <f t="shared" si="25"/>
        <v>0</v>
      </c>
      <c r="BU11" s="100">
        <f t="shared" si="25"/>
        <v>0</v>
      </c>
      <c r="BV11" s="100">
        <f t="shared" si="25"/>
        <v>0</v>
      </c>
      <c r="BW11" s="100">
        <f t="shared" si="25"/>
        <v>0</v>
      </c>
      <c r="BX11" s="113">
        <f t="shared" si="25"/>
        <v>0</v>
      </c>
      <c r="BY11" s="100">
        <f t="shared" si="25"/>
        <v>0</v>
      </c>
      <c r="BZ11" s="100">
        <f t="shared" si="25"/>
        <v>0</v>
      </c>
      <c r="CA11" s="100">
        <f t="shared" si="25"/>
        <v>0</v>
      </c>
      <c r="CB11" s="100">
        <f t="shared" si="25"/>
        <v>0</v>
      </c>
      <c r="CC11" s="100">
        <f t="shared" si="25"/>
        <v>0</v>
      </c>
      <c r="CD11" s="100">
        <f t="shared" si="25"/>
        <v>0</v>
      </c>
      <c r="CE11" s="100">
        <f t="shared" si="25"/>
        <v>0</v>
      </c>
      <c r="CF11" s="100">
        <f t="shared" si="25"/>
        <v>0</v>
      </c>
      <c r="CG11" s="100">
        <f t="shared" si="25"/>
        <v>0</v>
      </c>
      <c r="CH11" s="100">
        <f t="shared" si="25"/>
        <v>0</v>
      </c>
      <c r="CI11" s="100">
        <f t="shared" si="25"/>
        <v>0</v>
      </c>
      <c r="CJ11" s="113">
        <f t="shared" si="25"/>
        <v>0</v>
      </c>
      <c r="CK11" s="100">
        <f t="shared" si="25"/>
        <v>0</v>
      </c>
      <c r="CL11" s="100">
        <f t="shared" si="25"/>
        <v>0</v>
      </c>
      <c r="CM11" s="100">
        <f t="shared" si="25"/>
        <v>0</v>
      </c>
      <c r="CN11" s="100">
        <f t="shared" si="25"/>
        <v>0</v>
      </c>
      <c r="CO11" s="100">
        <f t="shared" si="25"/>
        <v>0</v>
      </c>
      <c r="CP11" s="100">
        <f t="shared" si="25"/>
        <v>0</v>
      </c>
      <c r="CQ11" s="100">
        <f t="shared" si="25"/>
        <v>0</v>
      </c>
      <c r="CR11" s="100">
        <f t="shared" si="25"/>
        <v>0</v>
      </c>
      <c r="CS11" s="100">
        <f t="shared" si="25"/>
        <v>0</v>
      </c>
      <c r="CT11" s="100">
        <f t="shared" si="25"/>
        <v>0</v>
      </c>
      <c r="CU11" s="100">
        <f>SUMIF($B$17:$B$96,"сгр",CU$17:GT$96)</f>
        <v>0</v>
      </c>
      <c r="CV11" s="113">
        <f t="shared" si="25"/>
        <v>0</v>
      </c>
      <c r="CW11" s="100">
        <f t="shared" si="25"/>
        <v>0</v>
      </c>
      <c r="CX11" s="100">
        <f t="shared" si="25"/>
        <v>0</v>
      </c>
      <c r="CY11" s="100">
        <f t="shared" si="25"/>
        <v>0</v>
      </c>
      <c r="CZ11" s="100">
        <f t="shared" si="25"/>
        <v>0</v>
      </c>
      <c r="DA11" s="100">
        <f t="shared" ref="DA11:EE11" si="26">SUMIF($B$17:$B$96,"сгр",DA$17:DA$96)</f>
        <v>0</v>
      </c>
      <c r="DB11" s="100">
        <f t="shared" si="26"/>
        <v>0</v>
      </c>
      <c r="DC11" s="100">
        <f t="shared" si="26"/>
        <v>0</v>
      </c>
      <c r="DD11" s="100">
        <f t="shared" si="26"/>
        <v>0</v>
      </c>
      <c r="DE11" s="100">
        <f t="shared" si="26"/>
        <v>0</v>
      </c>
      <c r="DF11" s="100">
        <f t="shared" si="26"/>
        <v>0</v>
      </c>
      <c r="DG11" s="100">
        <f t="shared" si="26"/>
        <v>0</v>
      </c>
      <c r="DH11" s="113">
        <f t="shared" si="26"/>
        <v>0</v>
      </c>
      <c r="DI11" s="100">
        <f t="shared" si="26"/>
        <v>0</v>
      </c>
      <c r="DJ11" s="100">
        <f t="shared" si="26"/>
        <v>0</v>
      </c>
      <c r="DK11" s="100">
        <f t="shared" si="26"/>
        <v>0</v>
      </c>
      <c r="DL11" s="100">
        <f t="shared" si="26"/>
        <v>0</v>
      </c>
      <c r="DM11" s="100">
        <f t="shared" si="26"/>
        <v>0</v>
      </c>
      <c r="DN11" s="100">
        <f t="shared" si="26"/>
        <v>0</v>
      </c>
      <c r="DO11" s="100">
        <f t="shared" si="26"/>
        <v>0</v>
      </c>
      <c r="DP11" s="100">
        <f t="shared" si="26"/>
        <v>0</v>
      </c>
      <c r="DQ11" s="100">
        <f t="shared" si="26"/>
        <v>0</v>
      </c>
      <c r="DR11" s="100">
        <f t="shared" si="26"/>
        <v>0</v>
      </c>
      <c r="DS11" s="100">
        <f t="shared" si="26"/>
        <v>0</v>
      </c>
      <c r="DT11" s="113">
        <f t="shared" si="26"/>
        <v>0</v>
      </c>
      <c r="DU11" s="100">
        <f t="shared" si="26"/>
        <v>0</v>
      </c>
      <c r="DV11" s="100">
        <f t="shared" si="26"/>
        <v>0</v>
      </c>
      <c r="DW11" s="100">
        <f t="shared" si="26"/>
        <v>0</v>
      </c>
      <c r="DX11" s="100">
        <f t="shared" si="26"/>
        <v>0</v>
      </c>
      <c r="DY11" s="100">
        <f t="shared" si="26"/>
        <v>0</v>
      </c>
      <c r="DZ11" s="100">
        <f t="shared" si="26"/>
        <v>0</v>
      </c>
      <c r="EA11" s="100">
        <f t="shared" si="26"/>
        <v>0</v>
      </c>
      <c r="EB11" s="100">
        <f t="shared" si="26"/>
        <v>0</v>
      </c>
      <c r="EC11" s="100">
        <f t="shared" si="26"/>
        <v>0</v>
      </c>
      <c r="ED11" s="100">
        <f t="shared" si="26"/>
        <v>0</v>
      </c>
      <c r="EE11" s="100">
        <f t="shared" si="26"/>
        <v>0</v>
      </c>
      <c r="EF11" s="113">
        <f t="shared" ref="EF11:ES11" si="27">SUMIF($B$17:$B$96,"сгр",EF$17:EF$96)</f>
        <v>0</v>
      </c>
      <c r="EG11" s="100">
        <f t="shared" si="27"/>
        <v>0</v>
      </c>
      <c r="EH11" s="100">
        <f t="shared" si="27"/>
        <v>0</v>
      </c>
      <c r="EI11" s="100">
        <f t="shared" si="27"/>
        <v>0</v>
      </c>
      <c r="EJ11" s="100">
        <f t="shared" si="27"/>
        <v>0</v>
      </c>
      <c r="EK11" s="100">
        <f t="shared" si="27"/>
        <v>0</v>
      </c>
      <c r="EL11" s="100">
        <f t="shared" si="27"/>
        <v>0</v>
      </c>
      <c r="EM11" s="113">
        <f t="shared" si="27"/>
        <v>0</v>
      </c>
      <c r="EN11" s="100">
        <f t="shared" si="27"/>
        <v>0</v>
      </c>
      <c r="EO11" s="100">
        <f t="shared" si="27"/>
        <v>0</v>
      </c>
      <c r="EP11" s="100">
        <f t="shared" si="27"/>
        <v>0</v>
      </c>
      <c r="EQ11" s="100">
        <f t="shared" si="27"/>
        <v>0</v>
      </c>
      <c r="ER11" s="100">
        <f t="shared" si="27"/>
        <v>0</v>
      </c>
      <c r="ES11" s="100">
        <f t="shared" si="27"/>
        <v>0</v>
      </c>
    </row>
    <row r="12" spans="1:149" s="103" customFormat="1">
      <c r="A12" s="101"/>
      <c r="B12" s="19">
        <f>B13+B14+B16+B15</f>
        <v>5</v>
      </c>
      <c r="C12" s="101" t="s">
        <v>120</v>
      </c>
      <c r="D12" s="114">
        <f t="shared" ref="D12:AX12" si="28">D13+D14+D15+D16</f>
        <v>84</v>
      </c>
      <c r="E12" s="102">
        <f t="shared" si="28"/>
        <v>66</v>
      </c>
      <c r="F12" s="102">
        <f t="shared" si="28"/>
        <v>4</v>
      </c>
      <c r="G12" s="102">
        <f t="shared" si="28"/>
        <v>7</v>
      </c>
      <c r="H12" s="102">
        <f t="shared" si="28"/>
        <v>1</v>
      </c>
      <c r="I12" s="102">
        <f t="shared" si="28"/>
        <v>6</v>
      </c>
      <c r="J12" s="102">
        <f t="shared" si="28"/>
        <v>0</v>
      </c>
      <c r="K12" s="102">
        <f t="shared" si="28"/>
        <v>0</v>
      </c>
      <c r="L12" s="102">
        <f t="shared" si="28"/>
        <v>0</v>
      </c>
      <c r="M12" s="102">
        <f t="shared" si="28"/>
        <v>0</v>
      </c>
      <c r="N12" s="102">
        <f t="shared" si="28"/>
        <v>0</v>
      </c>
      <c r="O12" s="102">
        <f>O13+O14+O15+O16</f>
        <v>0</v>
      </c>
      <c r="P12" s="114">
        <f t="shared" si="28"/>
        <v>2</v>
      </c>
      <c r="Q12" s="102">
        <f t="shared" si="28"/>
        <v>2</v>
      </c>
      <c r="R12" s="102">
        <f t="shared" si="28"/>
        <v>0</v>
      </c>
      <c r="S12" s="102">
        <f t="shared" si="28"/>
        <v>0</v>
      </c>
      <c r="T12" s="102">
        <f t="shared" si="28"/>
        <v>0</v>
      </c>
      <c r="U12" s="102">
        <f t="shared" si="28"/>
        <v>0</v>
      </c>
      <c r="V12" s="102">
        <f t="shared" si="28"/>
        <v>0</v>
      </c>
      <c r="W12" s="102">
        <f t="shared" si="28"/>
        <v>0</v>
      </c>
      <c r="X12" s="102">
        <f t="shared" si="28"/>
        <v>0</v>
      </c>
      <c r="Y12" s="102">
        <f t="shared" si="28"/>
        <v>0</v>
      </c>
      <c r="Z12" s="102">
        <f t="shared" si="28"/>
        <v>0</v>
      </c>
      <c r="AA12" s="102">
        <f>AA13+AA14+AA15+AA16</f>
        <v>0</v>
      </c>
      <c r="AB12" s="114">
        <f t="shared" si="28"/>
        <v>2</v>
      </c>
      <c r="AC12" s="102">
        <f t="shared" si="28"/>
        <v>2</v>
      </c>
      <c r="AD12" s="102">
        <f t="shared" si="28"/>
        <v>0</v>
      </c>
      <c r="AE12" s="102">
        <f t="shared" si="28"/>
        <v>0</v>
      </c>
      <c r="AF12" s="102">
        <f t="shared" si="28"/>
        <v>0</v>
      </c>
      <c r="AG12" s="102">
        <f t="shared" si="28"/>
        <v>0</v>
      </c>
      <c r="AH12" s="102">
        <f t="shared" si="28"/>
        <v>0</v>
      </c>
      <c r="AI12" s="102">
        <f t="shared" si="28"/>
        <v>0</v>
      </c>
      <c r="AJ12" s="102">
        <f t="shared" si="28"/>
        <v>0</v>
      </c>
      <c r="AK12" s="102">
        <f t="shared" si="28"/>
        <v>0</v>
      </c>
      <c r="AL12" s="102">
        <f t="shared" si="28"/>
        <v>0</v>
      </c>
      <c r="AM12" s="102">
        <f>AM13+AM14+AM15+AM16</f>
        <v>0</v>
      </c>
      <c r="AN12" s="114">
        <f t="shared" si="28"/>
        <v>10</v>
      </c>
      <c r="AO12" s="102">
        <f t="shared" si="28"/>
        <v>10</v>
      </c>
      <c r="AP12" s="102">
        <f t="shared" si="28"/>
        <v>0</v>
      </c>
      <c r="AQ12" s="102">
        <f t="shared" si="28"/>
        <v>0</v>
      </c>
      <c r="AR12" s="102">
        <f t="shared" si="28"/>
        <v>0</v>
      </c>
      <c r="AS12" s="102">
        <f t="shared" si="28"/>
        <v>0</v>
      </c>
      <c r="AT12" s="102">
        <f t="shared" si="28"/>
        <v>0</v>
      </c>
      <c r="AU12" s="102">
        <f t="shared" si="28"/>
        <v>0</v>
      </c>
      <c r="AV12" s="102">
        <f t="shared" si="28"/>
        <v>0</v>
      </c>
      <c r="AW12" s="102">
        <f t="shared" si="28"/>
        <v>0</v>
      </c>
      <c r="AX12" s="102">
        <f t="shared" si="28"/>
        <v>0</v>
      </c>
      <c r="AY12" s="102">
        <f>AY13+AY14+AY15+AY16</f>
        <v>0</v>
      </c>
      <c r="AZ12" s="114">
        <f t="shared" ref="AZ12:CV12" si="29">AZ13+AZ14+AZ15+AZ16</f>
        <v>17</v>
      </c>
      <c r="BA12" s="102">
        <f t="shared" si="29"/>
        <v>16</v>
      </c>
      <c r="BB12" s="102">
        <f t="shared" si="29"/>
        <v>0</v>
      </c>
      <c r="BC12" s="102">
        <f t="shared" si="29"/>
        <v>0</v>
      </c>
      <c r="BD12" s="102">
        <f t="shared" si="29"/>
        <v>0</v>
      </c>
      <c r="BE12" s="102">
        <f t="shared" si="29"/>
        <v>1</v>
      </c>
      <c r="BF12" s="102">
        <f t="shared" si="29"/>
        <v>0</v>
      </c>
      <c r="BG12" s="102">
        <f t="shared" si="29"/>
        <v>0</v>
      </c>
      <c r="BH12" s="102">
        <f t="shared" si="29"/>
        <v>0</v>
      </c>
      <c r="BI12" s="102">
        <f t="shared" si="29"/>
        <v>0</v>
      </c>
      <c r="BJ12" s="102">
        <f t="shared" si="29"/>
        <v>0</v>
      </c>
      <c r="BK12" s="102">
        <f>BK13+BK14+BK15+BK16</f>
        <v>0</v>
      </c>
      <c r="BL12" s="114">
        <f t="shared" si="29"/>
        <v>9</v>
      </c>
      <c r="BM12" s="102">
        <f t="shared" si="29"/>
        <v>9</v>
      </c>
      <c r="BN12" s="102">
        <f t="shared" si="29"/>
        <v>0</v>
      </c>
      <c r="BO12" s="102">
        <f t="shared" si="29"/>
        <v>0</v>
      </c>
      <c r="BP12" s="102">
        <f t="shared" si="29"/>
        <v>0</v>
      </c>
      <c r="BQ12" s="102">
        <f t="shared" si="29"/>
        <v>0</v>
      </c>
      <c r="BR12" s="102">
        <f t="shared" si="29"/>
        <v>0</v>
      </c>
      <c r="BS12" s="102">
        <f t="shared" si="29"/>
        <v>0</v>
      </c>
      <c r="BT12" s="102">
        <f t="shared" si="29"/>
        <v>0</v>
      </c>
      <c r="BU12" s="102">
        <f t="shared" si="29"/>
        <v>0</v>
      </c>
      <c r="BV12" s="102">
        <f t="shared" si="29"/>
        <v>0</v>
      </c>
      <c r="BW12" s="102">
        <f>BW13+BW14+BW15+BW16</f>
        <v>0</v>
      </c>
      <c r="BX12" s="114">
        <f t="shared" si="29"/>
        <v>16</v>
      </c>
      <c r="BY12" s="102">
        <f t="shared" si="29"/>
        <v>11</v>
      </c>
      <c r="BZ12" s="102">
        <f t="shared" si="29"/>
        <v>2</v>
      </c>
      <c r="CA12" s="102">
        <f t="shared" si="29"/>
        <v>1</v>
      </c>
      <c r="CB12" s="102">
        <f t="shared" si="29"/>
        <v>0</v>
      </c>
      <c r="CC12" s="102">
        <f t="shared" si="29"/>
        <v>2</v>
      </c>
      <c r="CD12" s="102">
        <f t="shared" si="29"/>
        <v>0</v>
      </c>
      <c r="CE12" s="102">
        <f t="shared" si="29"/>
        <v>0</v>
      </c>
      <c r="CF12" s="102">
        <f t="shared" si="29"/>
        <v>0</v>
      </c>
      <c r="CG12" s="102">
        <f t="shared" si="29"/>
        <v>0</v>
      </c>
      <c r="CH12" s="102">
        <f t="shared" si="29"/>
        <v>0</v>
      </c>
      <c r="CI12" s="102">
        <f t="shared" si="29"/>
        <v>0</v>
      </c>
      <c r="CJ12" s="114">
        <f t="shared" si="29"/>
        <v>10</v>
      </c>
      <c r="CK12" s="102">
        <f t="shared" si="29"/>
        <v>5</v>
      </c>
      <c r="CL12" s="102">
        <f t="shared" si="29"/>
        <v>0</v>
      </c>
      <c r="CM12" s="102">
        <f t="shared" si="29"/>
        <v>3</v>
      </c>
      <c r="CN12" s="102">
        <f t="shared" si="29"/>
        <v>1</v>
      </c>
      <c r="CO12" s="102">
        <f t="shared" si="29"/>
        <v>1</v>
      </c>
      <c r="CP12" s="102">
        <f t="shared" si="29"/>
        <v>0</v>
      </c>
      <c r="CQ12" s="102">
        <f t="shared" si="29"/>
        <v>0</v>
      </c>
      <c r="CR12" s="102">
        <f t="shared" si="29"/>
        <v>0</v>
      </c>
      <c r="CS12" s="102">
        <f t="shared" si="29"/>
        <v>0</v>
      </c>
      <c r="CT12" s="102">
        <f t="shared" si="29"/>
        <v>0</v>
      </c>
      <c r="CU12" s="102">
        <f t="shared" si="29"/>
        <v>0</v>
      </c>
      <c r="CV12" s="114">
        <f t="shared" si="29"/>
        <v>6</v>
      </c>
      <c r="CW12" s="102">
        <f t="shared" ref="CW12:DH12" si="30">CW13+CW14+CW15+CW16</f>
        <v>5</v>
      </c>
      <c r="CX12" s="102">
        <f t="shared" si="30"/>
        <v>0</v>
      </c>
      <c r="CY12" s="102">
        <f t="shared" si="30"/>
        <v>1</v>
      </c>
      <c r="CZ12" s="102">
        <f t="shared" si="30"/>
        <v>0</v>
      </c>
      <c r="DA12" s="102">
        <f t="shared" si="30"/>
        <v>0</v>
      </c>
      <c r="DB12" s="102">
        <f t="shared" si="30"/>
        <v>0</v>
      </c>
      <c r="DC12" s="102">
        <f t="shared" si="30"/>
        <v>0</v>
      </c>
      <c r="DD12" s="102">
        <f t="shared" si="30"/>
        <v>0</v>
      </c>
      <c r="DE12" s="102">
        <f t="shared" si="30"/>
        <v>0</v>
      </c>
      <c r="DF12" s="102">
        <f t="shared" si="30"/>
        <v>0</v>
      </c>
      <c r="DG12" s="102">
        <f t="shared" si="30"/>
        <v>0</v>
      </c>
      <c r="DH12" s="114">
        <f t="shared" si="30"/>
        <v>8</v>
      </c>
      <c r="DI12" s="102">
        <f t="shared" ref="DI12:DT12" si="31">DI13+DI14+DI15+DI16</f>
        <v>5</v>
      </c>
      <c r="DJ12" s="102">
        <f t="shared" si="31"/>
        <v>1</v>
      </c>
      <c r="DK12" s="102">
        <f t="shared" si="31"/>
        <v>2</v>
      </c>
      <c r="DL12" s="102">
        <f t="shared" si="31"/>
        <v>0</v>
      </c>
      <c r="DM12" s="102">
        <f t="shared" si="31"/>
        <v>0</v>
      </c>
      <c r="DN12" s="102">
        <f t="shared" si="31"/>
        <v>0</v>
      </c>
      <c r="DO12" s="102">
        <f t="shared" si="31"/>
        <v>0</v>
      </c>
      <c r="DP12" s="102">
        <f t="shared" si="31"/>
        <v>0</v>
      </c>
      <c r="DQ12" s="102">
        <f t="shared" si="31"/>
        <v>0</v>
      </c>
      <c r="DR12" s="102">
        <f t="shared" si="31"/>
        <v>0</v>
      </c>
      <c r="DS12" s="102">
        <f t="shared" si="31"/>
        <v>0</v>
      </c>
      <c r="DT12" s="114">
        <f t="shared" si="31"/>
        <v>4</v>
      </c>
      <c r="DU12" s="102">
        <f t="shared" ref="DU12:EE12" si="32">DU13+DU14+DU15+DU16</f>
        <v>1</v>
      </c>
      <c r="DV12" s="102">
        <f t="shared" si="32"/>
        <v>1</v>
      </c>
      <c r="DW12" s="102">
        <f t="shared" si="32"/>
        <v>0</v>
      </c>
      <c r="DX12" s="102">
        <f t="shared" si="32"/>
        <v>0</v>
      </c>
      <c r="DY12" s="102">
        <f t="shared" si="32"/>
        <v>2</v>
      </c>
      <c r="DZ12" s="102">
        <f t="shared" si="32"/>
        <v>0</v>
      </c>
      <c r="EA12" s="102">
        <f t="shared" si="32"/>
        <v>0</v>
      </c>
      <c r="EB12" s="102">
        <f t="shared" si="32"/>
        <v>0</v>
      </c>
      <c r="EC12" s="102">
        <f t="shared" si="32"/>
        <v>0</v>
      </c>
      <c r="ED12" s="102">
        <f t="shared" si="32"/>
        <v>0</v>
      </c>
      <c r="EE12" s="102">
        <f t="shared" si="32"/>
        <v>0</v>
      </c>
      <c r="EF12" s="114">
        <f t="shared" ref="EF12:ES12" si="33">EF13+EF14+EF15+EF16</f>
        <v>84</v>
      </c>
      <c r="EG12" s="102">
        <f t="shared" si="33"/>
        <v>5</v>
      </c>
      <c r="EH12" s="102">
        <f t="shared" si="33"/>
        <v>1</v>
      </c>
      <c r="EI12" s="102">
        <f t="shared" si="33"/>
        <v>7</v>
      </c>
      <c r="EJ12" s="102">
        <f t="shared" si="33"/>
        <v>10</v>
      </c>
      <c r="EK12" s="102">
        <f t="shared" si="33"/>
        <v>20</v>
      </c>
      <c r="EL12" s="102">
        <f t="shared" si="33"/>
        <v>41</v>
      </c>
      <c r="EM12" s="114">
        <f t="shared" si="33"/>
        <v>84</v>
      </c>
      <c r="EN12" s="102">
        <f t="shared" si="33"/>
        <v>8</v>
      </c>
      <c r="EO12" s="102">
        <f t="shared" si="33"/>
        <v>3</v>
      </c>
      <c r="EP12" s="102">
        <f t="shared" si="33"/>
        <v>12</v>
      </c>
      <c r="EQ12" s="102">
        <f t="shared" si="33"/>
        <v>12</v>
      </c>
      <c r="ER12" s="102">
        <f t="shared" si="33"/>
        <v>15</v>
      </c>
      <c r="ES12" s="102">
        <f t="shared" si="33"/>
        <v>34</v>
      </c>
    </row>
    <row r="13" spans="1:149" s="83" customFormat="1">
      <c r="A13" s="89"/>
      <c r="B13" s="5">
        <f>COUNTIF($B$17:$B$96,"гшкс")</f>
        <v>0</v>
      </c>
      <c r="C13" s="100" t="s">
        <v>71</v>
      </c>
      <c r="D13" s="113">
        <f t="shared" ref="D13:AZ13" si="34">SUMIF($B$17:$B$96,"гшкс",D$17:D$96)</f>
        <v>0</v>
      </c>
      <c r="E13" s="100">
        <f t="shared" si="34"/>
        <v>0</v>
      </c>
      <c r="F13" s="100">
        <f t="shared" si="34"/>
        <v>0</v>
      </c>
      <c r="G13" s="100">
        <f t="shared" si="34"/>
        <v>0</v>
      </c>
      <c r="H13" s="100">
        <f t="shared" si="34"/>
        <v>0</v>
      </c>
      <c r="I13" s="100">
        <f t="shared" si="34"/>
        <v>0</v>
      </c>
      <c r="J13" s="100">
        <f t="shared" si="34"/>
        <v>0</v>
      </c>
      <c r="K13" s="100">
        <f t="shared" si="34"/>
        <v>0</v>
      </c>
      <c r="L13" s="100">
        <f t="shared" si="34"/>
        <v>0</v>
      </c>
      <c r="M13" s="100">
        <f t="shared" si="34"/>
        <v>0</v>
      </c>
      <c r="N13" s="100">
        <f t="shared" si="34"/>
        <v>0</v>
      </c>
      <c r="O13" s="100">
        <f t="shared" si="34"/>
        <v>0</v>
      </c>
      <c r="P13" s="113">
        <f t="shared" si="34"/>
        <v>0</v>
      </c>
      <c r="Q13" s="100">
        <f t="shared" si="34"/>
        <v>0</v>
      </c>
      <c r="R13" s="100">
        <f t="shared" si="34"/>
        <v>0</v>
      </c>
      <c r="S13" s="100">
        <f t="shared" si="34"/>
        <v>0</v>
      </c>
      <c r="T13" s="100">
        <f t="shared" si="34"/>
        <v>0</v>
      </c>
      <c r="U13" s="100">
        <f t="shared" si="34"/>
        <v>0</v>
      </c>
      <c r="V13" s="100">
        <f t="shared" si="34"/>
        <v>0</v>
      </c>
      <c r="W13" s="100">
        <f t="shared" si="34"/>
        <v>0</v>
      </c>
      <c r="X13" s="100">
        <f t="shared" si="34"/>
        <v>0</v>
      </c>
      <c r="Y13" s="100">
        <f t="shared" si="34"/>
        <v>0</v>
      </c>
      <c r="Z13" s="100">
        <f t="shared" si="34"/>
        <v>0</v>
      </c>
      <c r="AA13" s="100">
        <f t="shared" si="34"/>
        <v>0</v>
      </c>
      <c r="AB13" s="113">
        <f t="shared" si="34"/>
        <v>0</v>
      </c>
      <c r="AC13" s="100">
        <f t="shared" si="34"/>
        <v>0</v>
      </c>
      <c r="AD13" s="100">
        <f t="shared" si="34"/>
        <v>0</v>
      </c>
      <c r="AE13" s="100">
        <f t="shared" si="34"/>
        <v>0</v>
      </c>
      <c r="AF13" s="100">
        <f t="shared" si="34"/>
        <v>0</v>
      </c>
      <c r="AG13" s="100">
        <f t="shared" si="34"/>
        <v>0</v>
      </c>
      <c r="AH13" s="100">
        <f t="shared" si="34"/>
        <v>0</v>
      </c>
      <c r="AI13" s="100">
        <f t="shared" si="34"/>
        <v>0</v>
      </c>
      <c r="AJ13" s="100">
        <f t="shared" si="34"/>
        <v>0</v>
      </c>
      <c r="AK13" s="100">
        <f t="shared" si="34"/>
        <v>0</v>
      </c>
      <c r="AL13" s="100">
        <f t="shared" si="34"/>
        <v>0</v>
      </c>
      <c r="AM13" s="100">
        <f t="shared" si="34"/>
        <v>0</v>
      </c>
      <c r="AN13" s="113">
        <f t="shared" si="34"/>
        <v>0</v>
      </c>
      <c r="AO13" s="100">
        <f t="shared" si="34"/>
        <v>0</v>
      </c>
      <c r="AP13" s="100">
        <f t="shared" si="34"/>
        <v>0</v>
      </c>
      <c r="AQ13" s="100">
        <f t="shared" si="34"/>
        <v>0</v>
      </c>
      <c r="AR13" s="100">
        <f t="shared" si="34"/>
        <v>0</v>
      </c>
      <c r="AS13" s="100">
        <f t="shared" si="34"/>
        <v>0</v>
      </c>
      <c r="AT13" s="100">
        <f t="shared" si="34"/>
        <v>0</v>
      </c>
      <c r="AU13" s="100">
        <f t="shared" si="34"/>
        <v>0</v>
      </c>
      <c r="AV13" s="100">
        <f t="shared" si="34"/>
        <v>0</v>
      </c>
      <c r="AW13" s="100">
        <f t="shared" si="34"/>
        <v>0</v>
      </c>
      <c r="AX13" s="100">
        <f t="shared" si="34"/>
        <v>0</v>
      </c>
      <c r="AY13" s="100">
        <f t="shared" si="34"/>
        <v>0</v>
      </c>
      <c r="AZ13" s="113">
        <f t="shared" si="34"/>
        <v>0</v>
      </c>
      <c r="BA13" s="100">
        <f t="shared" ref="BA13:CZ13" si="35">SUMIF($B$17:$B$96,"гшкс",BA$17:BA$96)</f>
        <v>0</v>
      </c>
      <c r="BB13" s="100">
        <f t="shared" si="35"/>
        <v>0</v>
      </c>
      <c r="BC13" s="100">
        <f t="shared" si="35"/>
        <v>0</v>
      </c>
      <c r="BD13" s="100">
        <f t="shared" si="35"/>
        <v>0</v>
      </c>
      <c r="BE13" s="100">
        <f t="shared" si="35"/>
        <v>0</v>
      </c>
      <c r="BF13" s="100">
        <f t="shared" si="35"/>
        <v>0</v>
      </c>
      <c r="BG13" s="100">
        <f t="shared" si="35"/>
        <v>0</v>
      </c>
      <c r="BH13" s="100">
        <f t="shared" si="35"/>
        <v>0</v>
      </c>
      <c r="BI13" s="100">
        <f t="shared" si="35"/>
        <v>0</v>
      </c>
      <c r="BJ13" s="100">
        <f t="shared" si="35"/>
        <v>0</v>
      </c>
      <c r="BK13" s="100">
        <f t="shared" si="35"/>
        <v>0</v>
      </c>
      <c r="BL13" s="113">
        <f t="shared" si="35"/>
        <v>0</v>
      </c>
      <c r="BM13" s="100">
        <f t="shared" si="35"/>
        <v>0</v>
      </c>
      <c r="BN13" s="100">
        <f t="shared" si="35"/>
        <v>0</v>
      </c>
      <c r="BO13" s="100">
        <f t="shared" si="35"/>
        <v>0</v>
      </c>
      <c r="BP13" s="100">
        <f t="shared" si="35"/>
        <v>0</v>
      </c>
      <c r="BQ13" s="100">
        <f t="shared" si="35"/>
        <v>0</v>
      </c>
      <c r="BR13" s="100">
        <f t="shared" si="35"/>
        <v>0</v>
      </c>
      <c r="BS13" s="100">
        <f t="shared" si="35"/>
        <v>0</v>
      </c>
      <c r="BT13" s="100">
        <f t="shared" si="35"/>
        <v>0</v>
      </c>
      <c r="BU13" s="100">
        <f t="shared" si="35"/>
        <v>0</v>
      </c>
      <c r="BV13" s="100">
        <f t="shared" si="35"/>
        <v>0</v>
      </c>
      <c r="BW13" s="100">
        <f t="shared" si="35"/>
        <v>0</v>
      </c>
      <c r="BX13" s="113">
        <f t="shared" si="35"/>
        <v>0</v>
      </c>
      <c r="BY13" s="100">
        <f t="shared" si="35"/>
        <v>0</v>
      </c>
      <c r="BZ13" s="100">
        <f t="shared" si="35"/>
        <v>0</v>
      </c>
      <c r="CA13" s="100">
        <f t="shared" si="35"/>
        <v>0</v>
      </c>
      <c r="CB13" s="100">
        <f t="shared" si="35"/>
        <v>0</v>
      </c>
      <c r="CC13" s="100">
        <f t="shared" si="35"/>
        <v>0</v>
      </c>
      <c r="CD13" s="100">
        <f t="shared" si="35"/>
        <v>0</v>
      </c>
      <c r="CE13" s="100">
        <f t="shared" si="35"/>
        <v>0</v>
      </c>
      <c r="CF13" s="100">
        <f t="shared" si="35"/>
        <v>0</v>
      </c>
      <c r="CG13" s="100">
        <f t="shared" si="35"/>
        <v>0</v>
      </c>
      <c r="CH13" s="100">
        <f t="shared" si="35"/>
        <v>0</v>
      </c>
      <c r="CI13" s="100">
        <f t="shared" si="35"/>
        <v>0</v>
      </c>
      <c r="CJ13" s="113">
        <f t="shared" si="35"/>
        <v>0</v>
      </c>
      <c r="CK13" s="100">
        <f t="shared" si="35"/>
        <v>0</v>
      </c>
      <c r="CL13" s="100">
        <f t="shared" si="35"/>
        <v>0</v>
      </c>
      <c r="CM13" s="100">
        <f t="shared" si="35"/>
        <v>0</v>
      </c>
      <c r="CN13" s="100">
        <f t="shared" si="35"/>
        <v>0</v>
      </c>
      <c r="CO13" s="100">
        <f t="shared" si="35"/>
        <v>0</v>
      </c>
      <c r="CP13" s="100">
        <f t="shared" si="35"/>
        <v>0</v>
      </c>
      <c r="CQ13" s="100">
        <f t="shared" si="35"/>
        <v>0</v>
      </c>
      <c r="CR13" s="100">
        <f t="shared" si="35"/>
        <v>0</v>
      </c>
      <c r="CS13" s="100">
        <f t="shared" si="35"/>
        <v>0</v>
      </c>
      <c r="CT13" s="100">
        <f t="shared" si="35"/>
        <v>0</v>
      </c>
      <c r="CU13" s="100">
        <f>SUMIF($B$17:$B$96,"гшкс",CU$17:GT$96)</f>
        <v>0</v>
      </c>
      <c r="CV13" s="113">
        <f t="shared" si="35"/>
        <v>0</v>
      </c>
      <c r="CW13" s="100">
        <f t="shared" si="35"/>
        <v>0</v>
      </c>
      <c r="CX13" s="100">
        <f t="shared" si="35"/>
        <v>0</v>
      </c>
      <c r="CY13" s="100">
        <f t="shared" si="35"/>
        <v>0</v>
      </c>
      <c r="CZ13" s="100">
        <f t="shared" si="35"/>
        <v>0</v>
      </c>
      <c r="DA13" s="100">
        <f t="shared" ref="DA13:EE13" si="36">SUMIF($B$17:$B$96,"гшкс",DA$17:DA$96)</f>
        <v>0</v>
      </c>
      <c r="DB13" s="100">
        <f t="shared" si="36"/>
        <v>0</v>
      </c>
      <c r="DC13" s="100">
        <f t="shared" si="36"/>
        <v>0</v>
      </c>
      <c r="DD13" s="100">
        <f t="shared" si="36"/>
        <v>0</v>
      </c>
      <c r="DE13" s="100">
        <f t="shared" si="36"/>
        <v>0</v>
      </c>
      <c r="DF13" s="100">
        <f t="shared" si="36"/>
        <v>0</v>
      </c>
      <c r="DG13" s="100">
        <f t="shared" si="36"/>
        <v>0</v>
      </c>
      <c r="DH13" s="113">
        <f t="shared" si="36"/>
        <v>0</v>
      </c>
      <c r="DI13" s="100">
        <f t="shared" si="36"/>
        <v>0</v>
      </c>
      <c r="DJ13" s="100">
        <f t="shared" si="36"/>
        <v>0</v>
      </c>
      <c r="DK13" s="100">
        <f t="shared" si="36"/>
        <v>0</v>
      </c>
      <c r="DL13" s="100">
        <f t="shared" si="36"/>
        <v>0</v>
      </c>
      <c r="DM13" s="100">
        <f t="shared" si="36"/>
        <v>0</v>
      </c>
      <c r="DN13" s="100">
        <f t="shared" si="36"/>
        <v>0</v>
      </c>
      <c r="DO13" s="100">
        <f t="shared" si="36"/>
        <v>0</v>
      </c>
      <c r="DP13" s="100">
        <f t="shared" si="36"/>
        <v>0</v>
      </c>
      <c r="DQ13" s="100">
        <f t="shared" si="36"/>
        <v>0</v>
      </c>
      <c r="DR13" s="100">
        <f t="shared" si="36"/>
        <v>0</v>
      </c>
      <c r="DS13" s="100">
        <f t="shared" si="36"/>
        <v>0</v>
      </c>
      <c r="DT13" s="113">
        <f t="shared" si="36"/>
        <v>0</v>
      </c>
      <c r="DU13" s="100">
        <f t="shared" si="36"/>
        <v>0</v>
      </c>
      <c r="DV13" s="100">
        <f t="shared" si="36"/>
        <v>0</v>
      </c>
      <c r="DW13" s="100">
        <f t="shared" si="36"/>
        <v>0</v>
      </c>
      <c r="DX13" s="100">
        <f t="shared" si="36"/>
        <v>0</v>
      </c>
      <c r="DY13" s="100">
        <f t="shared" si="36"/>
        <v>0</v>
      </c>
      <c r="DZ13" s="100">
        <f t="shared" si="36"/>
        <v>0</v>
      </c>
      <c r="EA13" s="100">
        <f t="shared" si="36"/>
        <v>0</v>
      </c>
      <c r="EB13" s="100">
        <f t="shared" si="36"/>
        <v>0</v>
      </c>
      <c r="EC13" s="100">
        <f t="shared" si="36"/>
        <v>0</v>
      </c>
      <c r="ED13" s="100">
        <f t="shared" si="36"/>
        <v>0</v>
      </c>
      <c r="EE13" s="100">
        <f t="shared" si="36"/>
        <v>0</v>
      </c>
      <c r="EF13" s="113">
        <f t="shared" ref="EF13:ES13" si="37">SUMIF($B$17:$B$96,"гшкс",EF$17:EF$96)</f>
        <v>0</v>
      </c>
      <c r="EG13" s="100">
        <f t="shared" si="37"/>
        <v>0</v>
      </c>
      <c r="EH13" s="100">
        <f t="shared" si="37"/>
        <v>0</v>
      </c>
      <c r="EI13" s="100">
        <f t="shared" si="37"/>
        <v>0</v>
      </c>
      <c r="EJ13" s="100">
        <f t="shared" si="37"/>
        <v>0</v>
      </c>
      <c r="EK13" s="100">
        <f t="shared" si="37"/>
        <v>0</v>
      </c>
      <c r="EL13" s="100">
        <f t="shared" si="37"/>
        <v>0</v>
      </c>
      <c r="EM13" s="113">
        <f t="shared" si="37"/>
        <v>0</v>
      </c>
      <c r="EN13" s="100">
        <f t="shared" si="37"/>
        <v>0</v>
      </c>
      <c r="EO13" s="100">
        <f t="shared" si="37"/>
        <v>0</v>
      </c>
      <c r="EP13" s="100">
        <f t="shared" si="37"/>
        <v>0</v>
      </c>
      <c r="EQ13" s="100">
        <f t="shared" si="37"/>
        <v>0</v>
      </c>
      <c r="ER13" s="100">
        <f t="shared" si="37"/>
        <v>0</v>
      </c>
      <c r="ES13" s="100">
        <f t="shared" si="37"/>
        <v>0</v>
      </c>
    </row>
    <row r="14" spans="1:149" s="83" customFormat="1">
      <c r="A14" s="89"/>
      <c r="B14" s="5">
        <f>COUNTIF($B$17:$B$96,"гс5")</f>
        <v>5</v>
      </c>
      <c r="C14" s="100" t="s">
        <v>72</v>
      </c>
      <c r="D14" s="113">
        <f t="shared" ref="D14:AZ14" si="38">SUMIF($B$17:$B$96,"гс5",D$17:D$96)</f>
        <v>84</v>
      </c>
      <c r="E14" s="100">
        <f t="shared" si="38"/>
        <v>66</v>
      </c>
      <c r="F14" s="100">
        <f t="shared" si="38"/>
        <v>4</v>
      </c>
      <c r="G14" s="100">
        <f t="shared" si="38"/>
        <v>7</v>
      </c>
      <c r="H14" s="100">
        <f t="shared" si="38"/>
        <v>1</v>
      </c>
      <c r="I14" s="100">
        <f t="shared" si="38"/>
        <v>6</v>
      </c>
      <c r="J14" s="100">
        <f t="shared" si="38"/>
        <v>0</v>
      </c>
      <c r="K14" s="100">
        <f t="shared" si="38"/>
        <v>0</v>
      </c>
      <c r="L14" s="100">
        <f t="shared" si="38"/>
        <v>0</v>
      </c>
      <c r="M14" s="100">
        <f t="shared" si="38"/>
        <v>0</v>
      </c>
      <c r="N14" s="100">
        <f t="shared" si="38"/>
        <v>0</v>
      </c>
      <c r="O14" s="100">
        <f t="shared" si="38"/>
        <v>0</v>
      </c>
      <c r="P14" s="113">
        <f t="shared" si="38"/>
        <v>2</v>
      </c>
      <c r="Q14" s="100">
        <f t="shared" si="38"/>
        <v>2</v>
      </c>
      <c r="R14" s="100">
        <f t="shared" si="38"/>
        <v>0</v>
      </c>
      <c r="S14" s="100">
        <f t="shared" si="38"/>
        <v>0</v>
      </c>
      <c r="T14" s="100">
        <f t="shared" si="38"/>
        <v>0</v>
      </c>
      <c r="U14" s="100">
        <f t="shared" si="38"/>
        <v>0</v>
      </c>
      <c r="V14" s="100">
        <f t="shared" si="38"/>
        <v>0</v>
      </c>
      <c r="W14" s="100">
        <f t="shared" si="38"/>
        <v>0</v>
      </c>
      <c r="X14" s="100">
        <f t="shared" si="38"/>
        <v>0</v>
      </c>
      <c r="Y14" s="100">
        <f t="shared" si="38"/>
        <v>0</v>
      </c>
      <c r="Z14" s="100">
        <f t="shared" si="38"/>
        <v>0</v>
      </c>
      <c r="AA14" s="100">
        <f t="shared" si="38"/>
        <v>0</v>
      </c>
      <c r="AB14" s="113">
        <f t="shared" si="38"/>
        <v>2</v>
      </c>
      <c r="AC14" s="100">
        <f t="shared" si="38"/>
        <v>2</v>
      </c>
      <c r="AD14" s="100">
        <f t="shared" si="38"/>
        <v>0</v>
      </c>
      <c r="AE14" s="100">
        <f t="shared" si="38"/>
        <v>0</v>
      </c>
      <c r="AF14" s="100">
        <f t="shared" si="38"/>
        <v>0</v>
      </c>
      <c r="AG14" s="100">
        <f t="shared" si="38"/>
        <v>0</v>
      </c>
      <c r="AH14" s="100">
        <f t="shared" si="38"/>
        <v>0</v>
      </c>
      <c r="AI14" s="100">
        <f t="shared" si="38"/>
        <v>0</v>
      </c>
      <c r="AJ14" s="100">
        <f t="shared" si="38"/>
        <v>0</v>
      </c>
      <c r="AK14" s="100">
        <f t="shared" si="38"/>
        <v>0</v>
      </c>
      <c r="AL14" s="100">
        <f t="shared" si="38"/>
        <v>0</v>
      </c>
      <c r="AM14" s="100">
        <f t="shared" si="38"/>
        <v>0</v>
      </c>
      <c r="AN14" s="113">
        <f t="shared" si="38"/>
        <v>10</v>
      </c>
      <c r="AO14" s="100">
        <f t="shared" si="38"/>
        <v>10</v>
      </c>
      <c r="AP14" s="100">
        <f t="shared" si="38"/>
        <v>0</v>
      </c>
      <c r="AQ14" s="100">
        <f t="shared" si="38"/>
        <v>0</v>
      </c>
      <c r="AR14" s="100">
        <f t="shared" si="38"/>
        <v>0</v>
      </c>
      <c r="AS14" s="100">
        <f t="shared" si="38"/>
        <v>0</v>
      </c>
      <c r="AT14" s="100">
        <f t="shared" si="38"/>
        <v>0</v>
      </c>
      <c r="AU14" s="100">
        <f t="shared" si="38"/>
        <v>0</v>
      </c>
      <c r="AV14" s="100">
        <f t="shared" si="38"/>
        <v>0</v>
      </c>
      <c r="AW14" s="100">
        <f t="shared" si="38"/>
        <v>0</v>
      </c>
      <c r="AX14" s="100">
        <f t="shared" si="38"/>
        <v>0</v>
      </c>
      <c r="AY14" s="100">
        <f t="shared" si="38"/>
        <v>0</v>
      </c>
      <c r="AZ14" s="113">
        <f t="shared" si="38"/>
        <v>17</v>
      </c>
      <c r="BA14" s="100">
        <f t="shared" ref="BA14:CZ14" si="39">SUMIF($B$17:$B$96,"гс5",BA$17:BA$96)</f>
        <v>16</v>
      </c>
      <c r="BB14" s="100">
        <f t="shared" si="39"/>
        <v>0</v>
      </c>
      <c r="BC14" s="100">
        <f t="shared" si="39"/>
        <v>0</v>
      </c>
      <c r="BD14" s="100">
        <f t="shared" si="39"/>
        <v>0</v>
      </c>
      <c r="BE14" s="100">
        <f t="shared" si="39"/>
        <v>1</v>
      </c>
      <c r="BF14" s="100">
        <f t="shared" si="39"/>
        <v>0</v>
      </c>
      <c r="BG14" s="100">
        <f t="shared" si="39"/>
        <v>0</v>
      </c>
      <c r="BH14" s="100">
        <f t="shared" si="39"/>
        <v>0</v>
      </c>
      <c r="BI14" s="100">
        <f t="shared" si="39"/>
        <v>0</v>
      </c>
      <c r="BJ14" s="100">
        <f t="shared" si="39"/>
        <v>0</v>
      </c>
      <c r="BK14" s="100">
        <f t="shared" si="39"/>
        <v>0</v>
      </c>
      <c r="BL14" s="113">
        <f t="shared" si="39"/>
        <v>9</v>
      </c>
      <c r="BM14" s="100">
        <f t="shared" si="39"/>
        <v>9</v>
      </c>
      <c r="BN14" s="100">
        <f t="shared" si="39"/>
        <v>0</v>
      </c>
      <c r="BO14" s="100">
        <f t="shared" si="39"/>
        <v>0</v>
      </c>
      <c r="BP14" s="100">
        <f t="shared" si="39"/>
        <v>0</v>
      </c>
      <c r="BQ14" s="100">
        <f t="shared" si="39"/>
        <v>0</v>
      </c>
      <c r="BR14" s="100">
        <f t="shared" si="39"/>
        <v>0</v>
      </c>
      <c r="BS14" s="100">
        <f t="shared" si="39"/>
        <v>0</v>
      </c>
      <c r="BT14" s="100">
        <f t="shared" si="39"/>
        <v>0</v>
      </c>
      <c r="BU14" s="100">
        <f t="shared" si="39"/>
        <v>0</v>
      </c>
      <c r="BV14" s="100">
        <f t="shared" si="39"/>
        <v>0</v>
      </c>
      <c r="BW14" s="100">
        <f t="shared" si="39"/>
        <v>0</v>
      </c>
      <c r="BX14" s="113">
        <f t="shared" si="39"/>
        <v>16</v>
      </c>
      <c r="BY14" s="100">
        <f t="shared" si="39"/>
        <v>11</v>
      </c>
      <c r="BZ14" s="100">
        <f t="shared" si="39"/>
        <v>2</v>
      </c>
      <c r="CA14" s="100">
        <f t="shared" si="39"/>
        <v>1</v>
      </c>
      <c r="CB14" s="100">
        <f t="shared" si="39"/>
        <v>0</v>
      </c>
      <c r="CC14" s="100">
        <f t="shared" si="39"/>
        <v>2</v>
      </c>
      <c r="CD14" s="100">
        <f t="shared" si="39"/>
        <v>0</v>
      </c>
      <c r="CE14" s="100">
        <f t="shared" si="39"/>
        <v>0</v>
      </c>
      <c r="CF14" s="100">
        <f t="shared" si="39"/>
        <v>0</v>
      </c>
      <c r="CG14" s="100">
        <f t="shared" si="39"/>
        <v>0</v>
      </c>
      <c r="CH14" s="100">
        <f t="shared" si="39"/>
        <v>0</v>
      </c>
      <c r="CI14" s="100">
        <f t="shared" si="39"/>
        <v>0</v>
      </c>
      <c r="CJ14" s="113">
        <f t="shared" si="39"/>
        <v>10</v>
      </c>
      <c r="CK14" s="100">
        <f t="shared" si="39"/>
        <v>5</v>
      </c>
      <c r="CL14" s="100">
        <f t="shared" si="39"/>
        <v>0</v>
      </c>
      <c r="CM14" s="100">
        <f t="shared" si="39"/>
        <v>3</v>
      </c>
      <c r="CN14" s="100">
        <f t="shared" si="39"/>
        <v>1</v>
      </c>
      <c r="CO14" s="100">
        <f t="shared" si="39"/>
        <v>1</v>
      </c>
      <c r="CP14" s="100">
        <f t="shared" si="39"/>
        <v>0</v>
      </c>
      <c r="CQ14" s="100">
        <f t="shared" si="39"/>
        <v>0</v>
      </c>
      <c r="CR14" s="100">
        <f t="shared" si="39"/>
        <v>0</v>
      </c>
      <c r="CS14" s="100">
        <f t="shared" si="39"/>
        <v>0</v>
      </c>
      <c r="CT14" s="100">
        <f t="shared" si="39"/>
        <v>0</v>
      </c>
      <c r="CU14" s="100">
        <f>SUMIF($B$17:$B$96,"гс5",CU$17:GT$96)</f>
        <v>0</v>
      </c>
      <c r="CV14" s="113">
        <f t="shared" si="39"/>
        <v>6</v>
      </c>
      <c r="CW14" s="100">
        <f t="shared" si="39"/>
        <v>5</v>
      </c>
      <c r="CX14" s="100">
        <f t="shared" si="39"/>
        <v>0</v>
      </c>
      <c r="CY14" s="100">
        <f t="shared" si="39"/>
        <v>1</v>
      </c>
      <c r="CZ14" s="100">
        <f t="shared" si="39"/>
        <v>0</v>
      </c>
      <c r="DA14" s="100">
        <f t="shared" ref="DA14:EE14" si="40">SUMIF($B$17:$B$96,"гс5",DA$17:DA$96)</f>
        <v>0</v>
      </c>
      <c r="DB14" s="100">
        <f t="shared" si="40"/>
        <v>0</v>
      </c>
      <c r="DC14" s="100">
        <f t="shared" si="40"/>
        <v>0</v>
      </c>
      <c r="DD14" s="100">
        <f t="shared" si="40"/>
        <v>0</v>
      </c>
      <c r="DE14" s="100">
        <f t="shared" si="40"/>
        <v>0</v>
      </c>
      <c r="DF14" s="100">
        <f t="shared" si="40"/>
        <v>0</v>
      </c>
      <c r="DG14" s="100">
        <f t="shared" si="40"/>
        <v>0</v>
      </c>
      <c r="DH14" s="113">
        <f t="shared" si="40"/>
        <v>8</v>
      </c>
      <c r="DI14" s="100">
        <f t="shared" si="40"/>
        <v>5</v>
      </c>
      <c r="DJ14" s="100">
        <f t="shared" si="40"/>
        <v>1</v>
      </c>
      <c r="DK14" s="100">
        <f t="shared" si="40"/>
        <v>2</v>
      </c>
      <c r="DL14" s="100">
        <f t="shared" si="40"/>
        <v>0</v>
      </c>
      <c r="DM14" s="100">
        <f t="shared" si="40"/>
        <v>0</v>
      </c>
      <c r="DN14" s="100">
        <f t="shared" si="40"/>
        <v>0</v>
      </c>
      <c r="DO14" s="100">
        <f t="shared" si="40"/>
        <v>0</v>
      </c>
      <c r="DP14" s="100">
        <f t="shared" si="40"/>
        <v>0</v>
      </c>
      <c r="DQ14" s="100">
        <f t="shared" si="40"/>
        <v>0</v>
      </c>
      <c r="DR14" s="100">
        <f t="shared" si="40"/>
        <v>0</v>
      </c>
      <c r="DS14" s="100">
        <f t="shared" si="40"/>
        <v>0</v>
      </c>
      <c r="DT14" s="113">
        <f t="shared" si="40"/>
        <v>4</v>
      </c>
      <c r="DU14" s="100">
        <f t="shared" si="40"/>
        <v>1</v>
      </c>
      <c r="DV14" s="100">
        <f t="shared" si="40"/>
        <v>1</v>
      </c>
      <c r="DW14" s="100">
        <f t="shared" si="40"/>
        <v>0</v>
      </c>
      <c r="DX14" s="100">
        <f t="shared" si="40"/>
        <v>0</v>
      </c>
      <c r="DY14" s="100">
        <f t="shared" si="40"/>
        <v>2</v>
      </c>
      <c r="DZ14" s="100">
        <f t="shared" si="40"/>
        <v>0</v>
      </c>
      <c r="EA14" s="100">
        <f t="shared" si="40"/>
        <v>0</v>
      </c>
      <c r="EB14" s="100">
        <f t="shared" si="40"/>
        <v>0</v>
      </c>
      <c r="EC14" s="100">
        <f t="shared" si="40"/>
        <v>0</v>
      </c>
      <c r="ED14" s="100">
        <f t="shared" si="40"/>
        <v>0</v>
      </c>
      <c r="EE14" s="100">
        <f t="shared" si="40"/>
        <v>0</v>
      </c>
      <c r="EF14" s="113">
        <f t="shared" ref="EF14:ES14" si="41">SUMIF($B$17:$B$96,"гс5",EF$17:EF$96)</f>
        <v>84</v>
      </c>
      <c r="EG14" s="100">
        <f t="shared" si="41"/>
        <v>5</v>
      </c>
      <c r="EH14" s="100">
        <f t="shared" si="41"/>
        <v>1</v>
      </c>
      <c r="EI14" s="100">
        <f t="shared" si="41"/>
        <v>7</v>
      </c>
      <c r="EJ14" s="100">
        <f t="shared" si="41"/>
        <v>10</v>
      </c>
      <c r="EK14" s="100">
        <f t="shared" si="41"/>
        <v>20</v>
      </c>
      <c r="EL14" s="100">
        <f t="shared" si="41"/>
        <v>41</v>
      </c>
      <c r="EM14" s="113">
        <f t="shared" si="41"/>
        <v>84</v>
      </c>
      <c r="EN14" s="100">
        <f t="shared" si="41"/>
        <v>8</v>
      </c>
      <c r="EO14" s="100">
        <f t="shared" si="41"/>
        <v>3</v>
      </c>
      <c r="EP14" s="100">
        <f t="shared" si="41"/>
        <v>12</v>
      </c>
      <c r="EQ14" s="100">
        <f t="shared" si="41"/>
        <v>12</v>
      </c>
      <c r="ER14" s="100">
        <f t="shared" si="41"/>
        <v>15</v>
      </c>
      <c r="ES14" s="100">
        <f t="shared" si="41"/>
        <v>34</v>
      </c>
    </row>
    <row r="15" spans="1:149" s="83" customFormat="1">
      <c r="A15" s="89"/>
      <c r="B15" s="5">
        <f>COUNTIF($B$17:$B$96,"гс6")</f>
        <v>0</v>
      </c>
      <c r="C15" s="100" t="s">
        <v>73</v>
      </c>
      <c r="D15" s="113">
        <f t="shared" ref="D15:AZ15" si="42">SUMIF($B$17:$B$96,"гс6",D$17:D$96)</f>
        <v>0</v>
      </c>
      <c r="E15" s="100">
        <f t="shared" si="42"/>
        <v>0</v>
      </c>
      <c r="F15" s="100">
        <f t="shared" si="42"/>
        <v>0</v>
      </c>
      <c r="G15" s="100">
        <f t="shared" si="42"/>
        <v>0</v>
      </c>
      <c r="H15" s="100">
        <f t="shared" si="42"/>
        <v>0</v>
      </c>
      <c r="I15" s="100">
        <f t="shared" si="42"/>
        <v>0</v>
      </c>
      <c r="J15" s="100">
        <f t="shared" si="42"/>
        <v>0</v>
      </c>
      <c r="K15" s="100">
        <f t="shared" si="42"/>
        <v>0</v>
      </c>
      <c r="L15" s="100">
        <f t="shared" si="42"/>
        <v>0</v>
      </c>
      <c r="M15" s="100">
        <f t="shared" si="42"/>
        <v>0</v>
      </c>
      <c r="N15" s="100">
        <f t="shared" si="42"/>
        <v>0</v>
      </c>
      <c r="O15" s="100">
        <f t="shared" si="42"/>
        <v>0</v>
      </c>
      <c r="P15" s="113">
        <f t="shared" si="42"/>
        <v>0</v>
      </c>
      <c r="Q15" s="100">
        <f t="shared" si="42"/>
        <v>0</v>
      </c>
      <c r="R15" s="100">
        <f t="shared" si="42"/>
        <v>0</v>
      </c>
      <c r="S15" s="100">
        <f t="shared" si="42"/>
        <v>0</v>
      </c>
      <c r="T15" s="100">
        <f t="shared" si="42"/>
        <v>0</v>
      </c>
      <c r="U15" s="100">
        <f t="shared" si="42"/>
        <v>0</v>
      </c>
      <c r="V15" s="100">
        <f t="shared" si="42"/>
        <v>0</v>
      </c>
      <c r="W15" s="100">
        <f t="shared" si="42"/>
        <v>0</v>
      </c>
      <c r="X15" s="100">
        <f t="shared" si="42"/>
        <v>0</v>
      </c>
      <c r="Y15" s="100">
        <f t="shared" si="42"/>
        <v>0</v>
      </c>
      <c r="Z15" s="100">
        <f t="shared" si="42"/>
        <v>0</v>
      </c>
      <c r="AA15" s="100">
        <f t="shared" si="42"/>
        <v>0</v>
      </c>
      <c r="AB15" s="113">
        <f t="shared" si="42"/>
        <v>0</v>
      </c>
      <c r="AC15" s="100">
        <f t="shared" si="42"/>
        <v>0</v>
      </c>
      <c r="AD15" s="100">
        <f t="shared" si="42"/>
        <v>0</v>
      </c>
      <c r="AE15" s="100">
        <f t="shared" si="42"/>
        <v>0</v>
      </c>
      <c r="AF15" s="100">
        <f t="shared" si="42"/>
        <v>0</v>
      </c>
      <c r="AG15" s="100">
        <f t="shared" si="42"/>
        <v>0</v>
      </c>
      <c r="AH15" s="100">
        <f t="shared" si="42"/>
        <v>0</v>
      </c>
      <c r="AI15" s="100">
        <f t="shared" si="42"/>
        <v>0</v>
      </c>
      <c r="AJ15" s="100">
        <f t="shared" si="42"/>
        <v>0</v>
      </c>
      <c r="AK15" s="100">
        <f t="shared" si="42"/>
        <v>0</v>
      </c>
      <c r="AL15" s="100">
        <f t="shared" si="42"/>
        <v>0</v>
      </c>
      <c r="AM15" s="100">
        <f t="shared" si="42"/>
        <v>0</v>
      </c>
      <c r="AN15" s="113">
        <f t="shared" si="42"/>
        <v>0</v>
      </c>
      <c r="AO15" s="100">
        <f t="shared" si="42"/>
        <v>0</v>
      </c>
      <c r="AP15" s="100">
        <f t="shared" si="42"/>
        <v>0</v>
      </c>
      <c r="AQ15" s="100">
        <f t="shared" si="42"/>
        <v>0</v>
      </c>
      <c r="AR15" s="100">
        <f t="shared" si="42"/>
        <v>0</v>
      </c>
      <c r="AS15" s="100">
        <f t="shared" si="42"/>
        <v>0</v>
      </c>
      <c r="AT15" s="100">
        <f t="shared" si="42"/>
        <v>0</v>
      </c>
      <c r="AU15" s="100">
        <f t="shared" si="42"/>
        <v>0</v>
      </c>
      <c r="AV15" s="100">
        <f t="shared" si="42"/>
        <v>0</v>
      </c>
      <c r="AW15" s="100">
        <f t="shared" si="42"/>
        <v>0</v>
      </c>
      <c r="AX15" s="100">
        <f t="shared" si="42"/>
        <v>0</v>
      </c>
      <c r="AY15" s="100">
        <f t="shared" si="42"/>
        <v>0</v>
      </c>
      <c r="AZ15" s="113">
        <f t="shared" si="42"/>
        <v>0</v>
      </c>
      <c r="BA15" s="100">
        <f t="shared" ref="BA15:CZ15" si="43">SUMIF($B$17:$B$96,"гс6",BA$17:BA$96)</f>
        <v>0</v>
      </c>
      <c r="BB15" s="100">
        <f t="shared" si="43"/>
        <v>0</v>
      </c>
      <c r="BC15" s="100">
        <f t="shared" si="43"/>
        <v>0</v>
      </c>
      <c r="BD15" s="100">
        <f t="shared" si="43"/>
        <v>0</v>
      </c>
      <c r="BE15" s="100">
        <f t="shared" si="43"/>
        <v>0</v>
      </c>
      <c r="BF15" s="100">
        <f t="shared" si="43"/>
        <v>0</v>
      </c>
      <c r="BG15" s="100">
        <f t="shared" si="43"/>
        <v>0</v>
      </c>
      <c r="BH15" s="100">
        <f t="shared" si="43"/>
        <v>0</v>
      </c>
      <c r="BI15" s="100">
        <f t="shared" si="43"/>
        <v>0</v>
      </c>
      <c r="BJ15" s="100">
        <f t="shared" si="43"/>
        <v>0</v>
      </c>
      <c r="BK15" s="100">
        <f t="shared" si="43"/>
        <v>0</v>
      </c>
      <c r="BL15" s="113">
        <f t="shared" si="43"/>
        <v>0</v>
      </c>
      <c r="BM15" s="100">
        <f t="shared" si="43"/>
        <v>0</v>
      </c>
      <c r="BN15" s="100">
        <f t="shared" si="43"/>
        <v>0</v>
      </c>
      <c r="BO15" s="100">
        <f t="shared" si="43"/>
        <v>0</v>
      </c>
      <c r="BP15" s="100">
        <f t="shared" si="43"/>
        <v>0</v>
      </c>
      <c r="BQ15" s="100">
        <f t="shared" si="43"/>
        <v>0</v>
      </c>
      <c r="BR15" s="100">
        <f t="shared" si="43"/>
        <v>0</v>
      </c>
      <c r="BS15" s="100">
        <f t="shared" si="43"/>
        <v>0</v>
      </c>
      <c r="BT15" s="100">
        <f t="shared" si="43"/>
        <v>0</v>
      </c>
      <c r="BU15" s="100">
        <f t="shared" si="43"/>
        <v>0</v>
      </c>
      <c r="BV15" s="100">
        <f t="shared" si="43"/>
        <v>0</v>
      </c>
      <c r="BW15" s="100">
        <f t="shared" si="43"/>
        <v>0</v>
      </c>
      <c r="BX15" s="113">
        <f t="shared" si="43"/>
        <v>0</v>
      </c>
      <c r="BY15" s="100">
        <f t="shared" si="43"/>
        <v>0</v>
      </c>
      <c r="BZ15" s="100">
        <f t="shared" si="43"/>
        <v>0</v>
      </c>
      <c r="CA15" s="100">
        <f t="shared" si="43"/>
        <v>0</v>
      </c>
      <c r="CB15" s="100">
        <f t="shared" si="43"/>
        <v>0</v>
      </c>
      <c r="CC15" s="100">
        <f t="shared" si="43"/>
        <v>0</v>
      </c>
      <c r="CD15" s="100">
        <f t="shared" si="43"/>
        <v>0</v>
      </c>
      <c r="CE15" s="100">
        <f t="shared" si="43"/>
        <v>0</v>
      </c>
      <c r="CF15" s="100">
        <f t="shared" si="43"/>
        <v>0</v>
      </c>
      <c r="CG15" s="100">
        <f t="shared" si="43"/>
        <v>0</v>
      </c>
      <c r="CH15" s="100">
        <f t="shared" si="43"/>
        <v>0</v>
      </c>
      <c r="CI15" s="100">
        <f t="shared" si="43"/>
        <v>0</v>
      </c>
      <c r="CJ15" s="113">
        <f t="shared" si="43"/>
        <v>0</v>
      </c>
      <c r="CK15" s="100">
        <f t="shared" si="43"/>
        <v>0</v>
      </c>
      <c r="CL15" s="100">
        <f t="shared" si="43"/>
        <v>0</v>
      </c>
      <c r="CM15" s="100">
        <f t="shared" si="43"/>
        <v>0</v>
      </c>
      <c r="CN15" s="100">
        <f t="shared" si="43"/>
        <v>0</v>
      </c>
      <c r="CO15" s="100">
        <f t="shared" si="43"/>
        <v>0</v>
      </c>
      <c r="CP15" s="100">
        <f t="shared" si="43"/>
        <v>0</v>
      </c>
      <c r="CQ15" s="100">
        <f t="shared" si="43"/>
        <v>0</v>
      </c>
      <c r="CR15" s="100">
        <f t="shared" si="43"/>
        <v>0</v>
      </c>
      <c r="CS15" s="100">
        <f t="shared" si="43"/>
        <v>0</v>
      </c>
      <c r="CT15" s="100">
        <f t="shared" si="43"/>
        <v>0</v>
      </c>
      <c r="CU15" s="100">
        <f>SUMIF($B$17:$B$96,"гс6",CU$17:GT$96)</f>
        <v>0</v>
      </c>
      <c r="CV15" s="113">
        <f t="shared" si="43"/>
        <v>0</v>
      </c>
      <c r="CW15" s="100">
        <f t="shared" si="43"/>
        <v>0</v>
      </c>
      <c r="CX15" s="100">
        <f t="shared" si="43"/>
        <v>0</v>
      </c>
      <c r="CY15" s="100">
        <f t="shared" si="43"/>
        <v>0</v>
      </c>
      <c r="CZ15" s="100">
        <f t="shared" si="43"/>
        <v>0</v>
      </c>
      <c r="DA15" s="100">
        <f t="shared" ref="DA15:EE15" si="44">SUMIF($B$17:$B$96,"гс6",DA$17:DA$96)</f>
        <v>0</v>
      </c>
      <c r="DB15" s="100">
        <f t="shared" si="44"/>
        <v>0</v>
      </c>
      <c r="DC15" s="100">
        <f t="shared" si="44"/>
        <v>0</v>
      </c>
      <c r="DD15" s="100">
        <f t="shared" si="44"/>
        <v>0</v>
      </c>
      <c r="DE15" s="100">
        <f t="shared" si="44"/>
        <v>0</v>
      </c>
      <c r="DF15" s="100">
        <f t="shared" si="44"/>
        <v>0</v>
      </c>
      <c r="DG15" s="100">
        <f t="shared" si="44"/>
        <v>0</v>
      </c>
      <c r="DH15" s="113">
        <f t="shared" si="44"/>
        <v>0</v>
      </c>
      <c r="DI15" s="100">
        <f t="shared" si="44"/>
        <v>0</v>
      </c>
      <c r="DJ15" s="100">
        <f t="shared" si="44"/>
        <v>0</v>
      </c>
      <c r="DK15" s="100">
        <f t="shared" si="44"/>
        <v>0</v>
      </c>
      <c r="DL15" s="100">
        <f t="shared" si="44"/>
        <v>0</v>
      </c>
      <c r="DM15" s="100">
        <f t="shared" si="44"/>
        <v>0</v>
      </c>
      <c r="DN15" s="100">
        <f t="shared" si="44"/>
        <v>0</v>
      </c>
      <c r="DO15" s="100">
        <f t="shared" si="44"/>
        <v>0</v>
      </c>
      <c r="DP15" s="100">
        <f t="shared" si="44"/>
        <v>0</v>
      </c>
      <c r="DQ15" s="100">
        <f t="shared" si="44"/>
        <v>0</v>
      </c>
      <c r="DR15" s="100">
        <f t="shared" si="44"/>
        <v>0</v>
      </c>
      <c r="DS15" s="100">
        <f t="shared" si="44"/>
        <v>0</v>
      </c>
      <c r="DT15" s="113">
        <f t="shared" si="44"/>
        <v>0</v>
      </c>
      <c r="DU15" s="100">
        <f t="shared" si="44"/>
        <v>0</v>
      </c>
      <c r="DV15" s="100">
        <f t="shared" si="44"/>
        <v>0</v>
      </c>
      <c r="DW15" s="100">
        <f t="shared" si="44"/>
        <v>0</v>
      </c>
      <c r="DX15" s="100">
        <f t="shared" si="44"/>
        <v>0</v>
      </c>
      <c r="DY15" s="100">
        <f t="shared" si="44"/>
        <v>0</v>
      </c>
      <c r="DZ15" s="100">
        <f t="shared" si="44"/>
        <v>0</v>
      </c>
      <c r="EA15" s="100">
        <f t="shared" si="44"/>
        <v>0</v>
      </c>
      <c r="EB15" s="100">
        <f t="shared" si="44"/>
        <v>0</v>
      </c>
      <c r="EC15" s="100">
        <f t="shared" si="44"/>
        <v>0</v>
      </c>
      <c r="ED15" s="100">
        <f t="shared" si="44"/>
        <v>0</v>
      </c>
      <c r="EE15" s="100">
        <f t="shared" si="44"/>
        <v>0</v>
      </c>
      <c r="EF15" s="113">
        <f t="shared" ref="EF15:ES15" si="45">SUMIF($B$17:$B$96,"гс6",EF$17:EF$96)</f>
        <v>0</v>
      </c>
      <c r="EG15" s="100">
        <f t="shared" si="45"/>
        <v>0</v>
      </c>
      <c r="EH15" s="100">
        <f t="shared" si="45"/>
        <v>0</v>
      </c>
      <c r="EI15" s="100">
        <f t="shared" si="45"/>
        <v>0</v>
      </c>
      <c r="EJ15" s="100">
        <f t="shared" si="45"/>
        <v>0</v>
      </c>
      <c r="EK15" s="100">
        <f t="shared" si="45"/>
        <v>0</v>
      </c>
      <c r="EL15" s="100">
        <f t="shared" si="45"/>
        <v>0</v>
      </c>
      <c r="EM15" s="113">
        <f t="shared" si="45"/>
        <v>0</v>
      </c>
      <c r="EN15" s="100">
        <f t="shared" si="45"/>
        <v>0</v>
      </c>
      <c r="EO15" s="100">
        <f t="shared" si="45"/>
        <v>0</v>
      </c>
      <c r="EP15" s="100">
        <f t="shared" si="45"/>
        <v>0</v>
      </c>
      <c r="EQ15" s="100">
        <f t="shared" si="45"/>
        <v>0</v>
      </c>
      <c r="ER15" s="100">
        <f t="shared" si="45"/>
        <v>0</v>
      </c>
      <c r="ES15" s="100">
        <f t="shared" si="45"/>
        <v>0</v>
      </c>
    </row>
    <row r="16" spans="1:149" s="83" customFormat="1">
      <c r="A16" s="89"/>
      <c r="B16" s="5">
        <f>COUNTIF($B$17:$B$96,"ггр")</f>
        <v>0</v>
      </c>
      <c r="C16" s="100" t="s">
        <v>74</v>
      </c>
      <c r="D16" s="113">
        <f t="shared" ref="D16:AZ16" si="46">SUMIF($B$17:$B$96,"ггр",D$17:D$96)</f>
        <v>0</v>
      </c>
      <c r="E16" s="100">
        <f t="shared" si="46"/>
        <v>0</v>
      </c>
      <c r="F16" s="100">
        <f t="shared" si="46"/>
        <v>0</v>
      </c>
      <c r="G16" s="100">
        <f t="shared" si="46"/>
        <v>0</v>
      </c>
      <c r="H16" s="100">
        <f t="shared" si="46"/>
        <v>0</v>
      </c>
      <c r="I16" s="100">
        <f t="shared" si="46"/>
        <v>0</v>
      </c>
      <c r="J16" s="100">
        <f t="shared" si="46"/>
        <v>0</v>
      </c>
      <c r="K16" s="100">
        <f t="shared" si="46"/>
        <v>0</v>
      </c>
      <c r="L16" s="100">
        <f t="shared" si="46"/>
        <v>0</v>
      </c>
      <c r="M16" s="100">
        <f t="shared" si="46"/>
        <v>0</v>
      </c>
      <c r="N16" s="100">
        <f t="shared" si="46"/>
        <v>0</v>
      </c>
      <c r="O16" s="100">
        <f t="shared" si="46"/>
        <v>0</v>
      </c>
      <c r="P16" s="113">
        <f t="shared" si="46"/>
        <v>0</v>
      </c>
      <c r="Q16" s="100">
        <f t="shared" si="46"/>
        <v>0</v>
      </c>
      <c r="R16" s="100">
        <f t="shared" si="46"/>
        <v>0</v>
      </c>
      <c r="S16" s="100">
        <f t="shared" si="46"/>
        <v>0</v>
      </c>
      <c r="T16" s="100">
        <f t="shared" si="46"/>
        <v>0</v>
      </c>
      <c r="U16" s="100">
        <f t="shared" si="46"/>
        <v>0</v>
      </c>
      <c r="V16" s="100">
        <f t="shared" si="46"/>
        <v>0</v>
      </c>
      <c r="W16" s="100">
        <f t="shared" si="46"/>
        <v>0</v>
      </c>
      <c r="X16" s="100">
        <f t="shared" si="46"/>
        <v>0</v>
      </c>
      <c r="Y16" s="100">
        <f t="shared" si="46"/>
        <v>0</v>
      </c>
      <c r="Z16" s="100">
        <f t="shared" si="46"/>
        <v>0</v>
      </c>
      <c r="AA16" s="100">
        <f t="shared" si="46"/>
        <v>0</v>
      </c>
      <c r="AB16" s="113">
        <f t="shared" si="46"/>
        <v>0</v>
      </c>
      <c r="AC16" s="100">
        <f t="shared" si="46"/>
        <v>0</v>
      </c>
      <c r="AD16" s="100">
        <f t="shared" si="46"/>
        <v>0</v>
      </c>
      <c r="AE16" s="100">
        <f t="shared" si="46"/>
        <v>0</v>
      </c>
      <c r="AF16" s="100">
        <f t="shared" si="46"/>
        <v>0</v>
      </c>
      <c r="AG16" s="100">
        <f t="shared" si="46"/>
        <v>0</v>
      </c>
      <c r="AH16" s="100">
        <f t="shared" si="46"/>
        <v>0</v>
      </c>
      <c r="AI16" s="100">
        <f t="shared" si="46"/>
        <v>0</v>
      </c>
      <c r="AJ16" s="100">
        <f t="shared" si="46"/>
        <v>0</v>
      </c>
      <c r="AK16" s="100">
        <f t="shared" si="46"/>
        <v>0</v>
      </c>
      <c r="AL16" s="100">
        <f t="shared" si="46"/>
        <v>0</v>
      </c>
      <c r="AM16" s="100">
        <f t="shared" si="46"/>
        <v>0</v>
      </c>
      <c r="AN16" s="113">
        <f t="shared" si="46"/>
        <v>0</v>
      </c>
      <c r="AO16" s="100">
        <f t="shared" si="46"/>
        <v>0</v>
      </c>
      <c r="AP16" s="100">
        <f t="shared" si="46"/>
        <v>0</v>
      </c>
      <c r="AQ16" s="100">
        <f t="shared" si="46"/>
        <v>0</v>
      </c>
      <c r="AR16" s="100">
        <f t="shared" si="46"/>
        <v>0</v>
      </c>
      <c r="AS16" s="100">
        <f t="shared" si="46"/>
        <v>0</v>
      </c>
      <c r="AT16" s="100">
        <f t="shared" si="46"/>
        <v>0</v>
      </c>
      <c r="AU16" s="100">
        <f t="shared" si="46"/>
        <v>0</v>
      </c>
      <c r="AV16" s="100">
        <f t="shared" si="46"/>
        <v>0</v>
      </c>
      <c r="AW16" s="100">
        <f t="shared" si="46"/>
        <v>0</v>
      </c>
      <c r="AX16" s="100">
        <f t="shared" si="46"/>
        <v>0</v>
      </c>
      <c r="AY16" s="100">
        <f t="shared" si="46"/>
        <v>0</v>
      </c>
      <c r="AZ16" s="113">
        <f t="shared" si="46"/>
        <v>0</v>
      </c>
      <c r="BA16" s="100">
        <f t="shared" ref="BA16:CZ16" si="47">SUMIF($B$17:$B$96,"ггр",BA$17:BA$96)</f>
        <v>0</v>
      </c>
      <c r="BB16" s="100">
        <f t="shared" si="47"/>
        <v>0</v>
      </c>
      <c r="BC16" s="100">
        <f t="shared" si="47"/>
        <v>0</v>
      </c>
      <c r="BD16" s="100">
        <f t="shared" si="47"/>
        <v>0</v>
      </c>
      <c r="BE16" s="100">
        <f t="shared" si="47"/>
        <v>0</v>
      </c>
      <c r="BF16" s="100">
        <f t="shared" si="47"/>
        <v>0</v>
      </c>
      <c r="BG16" s="100">
        <f t="shared" si="47"/>
        <v>0</v>
      </c>
      <c r="BH16" s="100">
        <f t="shared" si="47"/>
        <v>0</v>
      </c>
      <c r="BI16" s="100">
        <f t="shared" si="47"/>
        <v>0</v>
      </c>
      <c r="BJ16" s="100">
        <f t="shared" si="47"/>
        <v>0</v>
      </c>
      <c r="BK16" s="100">
        <f t="shared" si="47"/>
        <v>0</v>
      </c>
      <c r="BL16" s="113">
        <f t="shared" si="47"/>
        <v>0</v>
      </c>
      <c r="BM16" s="100">
        <f t="shared" si="47"/>
        <v>0</v>
      </c>
      <c r="BN16" s="100">
        <f t="shared" si="47"/>
        <v>0</v>
      </c>
      <c r="BO16" s="100">
        <f t="shared" si="47"/>
        <v>0</v>
      </c>
      <c r="BP16" s="100">
        <f t="shared" si="47"/>
        <v>0</v>
      </c>
      <c r="BQ16" s="100">
        <f t="shared" si="47"/>
        <v>0</v>
      </c>
      <c r="BR16" s="100">
        <f t="shared" si="47"/>
        <v>0</v>
      </c>
      <c r="BS16" s="100">
        <f t="shared" si="47"/>
        <v>0</v>
      </c>
      <c r="BT16" s="100">
        <f t="shared" si="47"/>
        <v>0</v>
      </c>
      <c r="BU16" s="100">
        <f t="shared" si="47"/>
        <v>0</v>
      </c>
      <c r="BV16" s="100">
        <f t="shared" si="47"/>
        <v>0</v>
      </c>
      <c r="BW16" s="100">
        <f t="shared" si="47"/>
        <v>0</v>
      </c>
      <c r="BX16" s="113">
        <f t="shared" si="47"/>
        <v>0</v>
      </c>
      <c r="BY16" s="100">
        <f t="shared" si="47"/>
        <v>0</v>
      </c>
      <c r="BZ16" s="100">
        <f t="shared" si="47"/>
        <v>0</v>
      </c>
      <c r="CA16" s="100">
        <f t="shared" si="47"/>
        <v>0</v>
      </c>
      <c r="CB16" s="100">
        <f t="shared" si="47"/>
        <v>0</v>
      </c>
      <c r="CC16" s="100">
        <f t="shared" si="47"/>
        <v>0</v>
      </c>
      <c r="CD16" s="100">
        <f t="shared" si="47"/>
        <v>0</v>
      </c>
      <c r="CE16" s="100">
        <f t="shared" si="47"/>
        <v>0</v>
      </c>
      <c r="CF16" s="100">
        <f t="shared" si="47"/>
        <v>0</v>
      </c>
      <c r="CG16" s="100">
        <f t="shared" si="47"/>
        <v>0</v>
      </c>
      <c r="CH16" s="100">
        <f t="shared" si="47"/>
        <v>0</v>
      </c>
      <c r="CI16" s="100">
        <f t="shared" si="47"/>
        <v>0</v>
      </c>
      <c r="CJ16" s="113">
        <f t="shared" si="47"/>
        <v>0</v>
      </c>
      <c r="CK16" s="100">
        <f t="shared" si="47"/>
        <v>0</v>
      </c>
      <c r="CL16" s="100">
        <f t="shared" si="47"/>
        <v>0</v>
      </c>
      <c r="CM16" s="100">
        <f t="shared" si="47"/>
        <v>0</v>
      </c>
      <c r="CN16" s="100">
        <f t="shared" si="47"/>
        <v>0</v>
      </c>
      <c r="CO16" s="100">
        <f t="shared" si="47"/>
        <v>0</v>
      </c>
      <c r="CP16" s="100">
        <f t="shared" si="47"/>
        <v>0</v>
      </c>
      <c r="CQ16" s="100">
        <f t="shared" si="47"/>
        <v>0</v>
      </c>
      <c r="CR16" s="100">
        <f t="shared" si="47"/>
        <v>0</v>
      </c>
      <c r="CS16" s="100">
        <f t="shared" si="47"/>
        <v>0</v>
      </c>
      <c r="CT16" s="100">
        <f t="shared" si="47"/>
        <v>0</v>
      </c>
      <c r="CU16" s="100">
        <f>SUMIF($B$17:$B$96,"ггр",CU$17:GT$96)</f>
        <v>0</v>
      </c>
      <c r="CV16" s="113">
        <f t="shared" si="47"/>
        <v>0</v>
      </c>
      <c r="CW16" s="100">
        <f t="shared" si="47"/>
        <v>0</v>
      </c>
      <c r="CX16" s="100">
        <f t="shared" si="47"/>
        <v>0</v>
      </c>
      <c r="CY16" s="100">
        <f t="shared" si="47"/>
        <v>0</v>
      </c>
      <c r="CZ16" s="100">
        <f t="shared" si="47"/>
        <v>0</v>
      </c>
      <c r="DA16" s="100">
        <f t="shared" ref="DA16:EE16" si="48">SUMIF($B$17:$B$96,"ггр",DA$17:DA$96)</f>
        <v>0</v>
      </c>
      <c r="DB16" s="100">
        <f t="shared" si="48"/>
        <v>0</v>
      </c>
      <c r="DC16" s="100">
        <f t="shared" si="48"/>
        <v>0</v>
      </c>
      <c r="DD16" s="100">
        <f t="shared" si="48"/>
        <v>0</v>
      </c>
      <c r="DE16" s="100">
        <f t="shared" si="48"/>
        <v>0</v>
      </c>
      <c r="DF16" s="100">
        <f t="shared" si="48"/>
        <v>0</v>
      </c>
      <c r="DG16" s="100">
        <f t="shared" si="48"/>
        <v>0</v>
      </c>
      <c r="DH16" s="113">
        <f t="shared" si="48"/>
        <v>0</v>
      </c>
      <c r="DI16" s="100">
        <f t="shared" si="48"/>
        <v>0</v>
      </c>
      <c r="DJ16" s="100">
        <f t="shared" si="48"/>
        <v>0</v>
      </c>
      <c r="DK16" s="100">
        <f t="shared" si="48"/>
        <v>0</v>
      </c>
      <c r="DL16" s="100">
        <f t="shared" si="48"/>
        <v>0</v>
      </c>
      <c r="DM16" s="100">
        <f t="shared" si="48"/>
        <v>0</v>
      </c>
      <c r="DN16" s="100">
        <f t="shared" si="48"/>
        <v>0</v>
      </c>
      <c r="DO16" s="100">
        <f t="shared" si="48"/>
        <v>0</v>
      </c>
      <c r="DP16" s="100">
        <f t="shared" si="48"/>
        <v>0</v>
      </c>
      <c r="DQ16" s="100">
        <f t="shared" si="48"/>
        <v>0</v>
      </c>
      <c r="DR16" s="100">
        <f t="shared" si="48"/>
        <v>0</v>
      </c>
      <c r="DS16" s="100">
        <f t="shared" si="48"/>
        <v>0</v>
      </c>
      <c r="DT16" s="113">
        <f t="shared" si="48"/>
        <v>0</v>
      </c>
      <c r="DU16" s="100">
        <f t="shared" si="48"/>
        <v>0</v>
      </c>
      <c r="DV16" s="100">
        <f t="shared" si="48"/>
        <v>0</v>
      </c>
      <c r="DW16" s="100">
        <f t="shared" si="48"/>
        <v>0</v>
      </c>
      <c r="DX16" s="100">
        <f t="shared" si="48"/>
        <v>0</v>
      </c>
      <c r="DY16" s="100">
        <f t="shared" si="48"/>
        <v>0</v>
      </c>
      <c r="DZ16" s="100">
        <f t="shared" si="48"/>
        <v>0</v>
      </c>
      <c r="EA16" s="100">
        <f t="shared" si="48"/>
        <v>0</v>
      </c>
      <c r="EB16" s="100">
        <f t="shared" si="48"/>
        <v>0</v>
      </c>
      <c r="EC16" s="100">
        <f t="shared" si="48"/>
        <v>0</v>
      </c>
      <c r="ED16" s="100">
        <f t="shared" si="48"/>
        <v>0</v>
      </c>
      <c r="EE16" s="100">
        <f t="shared" si="48"/>
        <v>0</v>
      </c>
      <c r="EF16" s="113">
        <f t="shared" ref="EF16:ES16" si="49">SUMIF($B$17:$B$96,"ггр",EF$17:EF$96)</f>
        <v>0</v>
      </c>
      <c r="EG16" s="100">
        <f t="shared" si="49"/>
        <v>0</v>
      </c>
      <c r="EH16" s="100">
        <f t="shared" si="49"/>
        <v>0</v>
      </c>
      <c r="EI16" s="100">
        <f t="shared" si="49"/>
        <v>0</v>
      </c>
      <c r="EJ16" s="100">
        <f t="shared" si="49"/>
        <v>0</v>
      </c>
      <c r="EK16" s="100">
        <f t="shared" si="49"/>
        <v>0</v>
      </c>
      <c r="EL16" s="100">
        <f t="shared" si="49"/>
        <v>0</v>
      </c>
      <c r="EM16" s="113">
        <f t="shared" si="49"/>
        <v>0</v>
      </c>
      <c r="EN16" s="100">
        <f t="shared" si="49"/>
        <v>0</v>
      </c>
      <c r="EO16" s="100">
        <f t="shared" si="49"/>
        <v>0</v>
      </c>
      <c r="EP16" s="100">
        <f t="shared" si="49"/>
        <v>0</v>
      </c>
      <c r="EQ16" s="100">
        <f t="shared" si="49"/>
        <v>0</v>
      </c>
      <c r="ER16" s="100">
        <f t="shared" si="49"/>
        <v>0</v>
      </c>
      <c r="ES16" s="100">
        <f t="shared" si="49"/>
        <v>0</v>
      </c>
    </row>
    <row r="17" spans="1:149" ht="24">
      <c r="A17" s="104">
        <v>1</v>
      </c>
      <c r="B17" s="90" t="str">
        <f>'раздел 1-2'!B17</f>
        <v>гс5</v>
      </c>
      <c r="C17" s="90" t="str">
        <f>'раздел 1-2'!C17</f>
        <v>МАДОУ С ЦРР "Золотой ключик"</v>
      </c>
      <c r="D17" s="115">
        <f>E17+F17+G17+H17+I17+J17+K17+L17+M17+N17+O17</f>
        <v>21</v>
      </c>
      <c r="E17" s="105">
        <f>Q17+AC17+AO17+BA17+BM17+BY17+CK17+CW17+DI17+DU17</f>
        <v>17</v>
      </c>
      <c r="F17" s="105">
        <f>R17+AD17+AP17+BB17+BN17+BZ17+CL17+CX17+DJ17+DV17</f>
        <v>0</v>
      </c>
      <c r="G17" s="105">
        <f t="shared" ref="G17:N17" si="50">S17+AE17+AQ17+BC17+BO17+CA17+CM17+CY17+DK17+DW17</f>
        <v>2</v>
      </c>
      <c r="H17" s="105">
        <f t="shared" si="50"/>
        <v>0</v>
      </c>
      <c r="I17" s="105">
        <f t="shared" si="50"/>
        <v>2</v>
      </c>
      <c r="J17" s="105">
        <f t="shared" si="50"/>
        <v>0</v>
      </c>
      <c r="K17" s="105">
        <f t="shared" si="50"/>
        <v>0</v>
      </c>
      <c r="L17" s="105">
        <f t="shared" si="50"/>
        <v>0</v>
      </c>
      <c r="M17" s="105">
        <f t="shared" si="50"/>
        <v>0</v>
      </c>
      <c r="N17" s="105">
        <f t="shared" si="50"/>
        <v>0</v>
      </c>
      <c r="O17" s="105">
        <f>AA17+AM17+AY17+BK17+BW17+CI17+CU17+DG17+DS17+EE17</f>
        <v>0</v>
      </c>
      <c r="P17" s="115">
        <f>Q17+R17+S17+T17+U17+V17+W17+X17+Y17+Z17+AA17</f>
        <v>1</v>
      </c>
      <c r="Q17" s="105">
        <v>1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15">
        <f>AC17+AD17+AE17+AF17+AG17+AH17+AI17+AJ17+AK17+AL17+AM17</f>
        <v>1</v>
      </c>
      <c r="AC17" s="105">
        <v>1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0</v>
      </c>
      <c r="AK17" s="105">
        <v>0</v>
      </c>
      <c r="AL17" s="105">
        <v>0</v>
      </c>
      <c r="AM17" s="105">
        <v>0</v>
      </c>
      <c r="AN17" s="115">
        <f>AO17+AP17+AQ17+AR17+AS17+AT17+AU17+AV17+AW17+AX17+AY17</f>
        <v>2</v>
      </c>
      <c r="AO17" s="105">
        <v>2</v>
      </c>
      <c r="AP17" s="105">
        <v>0</v>
      </c>
      <c r="AQ17" s="105">
        <v>0</v>
      </c>
      <c r="AR17" s="105">
        <v>0</v>
      </c>
      <c r="AS17" s="105">
        <v>0</v>
      </c>
      <c r="AT17" s="105">
        <v>0</v>
      </c>
      <c r="AU17" s="105">
        <v>0</v>
      </c>
      <c r="AV17" s="105">
        <v>0</v>
      </c>
      <c r="AW17" s="105">
        <v>0</v>
      </c>
      <c r="AX17" s="105">
        <v>0</v>
      </c>
      <c r="AY17" s="105">
        <v>0</v>
      </c>
      <c r="AZ17" s="115">
        <f>BA17+BB17+BC17+BD17+BE17+BF17+BG17+BH17+BI17+BJ17+BK17</f>
        <v>0</v>
      </c>
      <c r="BA17" s="105">
        <v>0</v>
      </c>
      <c r="BB17" s="105">
        <v>0</v>
      </c>
      <c r="BC17" s="105">
        <v>0</v>
      </c>
      <c r="BD17" s="105">
        <v>0</v>
      </c>
      <c r="BE17" s="105">
        <v>0</v>
      </c>
      <c r="BF17" s="105">
        <v>0</v>
      </c>
      <c r="BG17" s="105">
        <v>0</v>
      </c>
      <c r="BH17" s="105">
        <v>0</v>
      </c>
      <c r="BI17" s="105">
        <v>0</v>
      </c>
      <c r="BJ17" s="105">
        <v>0</v>
      </c>
      <c r="BK17" s="105">
        <v>0</v>
      </c>
      <c r="BL17" s="115">
        <f>BM17+BN17+BO17+BP17+BQ17+BR17+BS17+BT17+BU17+BV17+BW17</f>
        <v>3</v>
      </c>
      <c r="BM17" s="105">
        <v>3</v>
      </c>
      <c r="BN17" s="105">
        <v>0</v>
      </c>
      <c r="BO17" s="105">
        <v>0</v>
      </c>
      <c r="BP17" s="105">
        <v>0</v>
      </c>
      <c r="BQ17" s="105">
        <v>0</v>
      </c>
      <c r="BR17" s="105">
        <v>0</v>
      </c>
      <c r="BS17" s="105">
        <v>0</v>
      </c>
      <c r="BT17" s="105">
        <v>0</v>
      </c>
      <c r="BU17" s="105">
        <v>0</v>
      </c>
      <c r="BV17" s="105">
        <v>0</v>
      </c>
      <c r="BW17" s="105">
        <v>0</v>
      </c>
      <c r="BX17" s="115">
        <f>BY17+BZ17+CA17+CB17+CC17+CD17+CE17+CF17+CG17+CH17+CI17</f>
        <v>7</v>
      </c>
      <c r="BY17" s="105">
        <v>6</v>
      </c>
      <c r="BZ17" s="105">
        <v>0</v>
      </c>
      <c r="CA17" s="105">
        <v>0</v>
      </c>
      <c r="CB17" s="105">
        <v>0</v>
      </c>
      <c r="CC17" s="105">
        <v>1</v>
      </c>
      <c r="CD17" s="105">
        <v>0</v>
      </c>
      <c r="CE17" s="105">
        <v>0</v>
      </c>
      <c r="CF17" s="105">
        <v>0</v>
      </c>
      <c r="CG17" s="105">
        <v>0</v>
      </c>
      <c r="CH17" s="105">
        <v>0</v>
      </c>
      <c r="CI17" s="105">
        <v>0</v>
      </c>
      <c r="CJ17" s="124">
        <f>CK17+CL17+CM17+CN17+CO17+CP17+CQ17+CR17+CS17+CT17+CU17</f>
        <v>3</v>
      </c>
      <c r="CK17" s="106">
        <v>2</v>
      </c>
      <c r="CL17" s="106">
        <v>0</v>
      </c>
      <c r="CM17" s="106">
        <v>0</v>
      </c>
      <c r="CN17" s="106">
        <v>0</v>
      </c>
      <c r="CO17" s="106">
        <v>1</v>
      </c>
      <c r="CP17" s="106">
        <v>0</v>
      </c>
      <c r="CQ17" s="106">
        <v>0</v>
      </c>
      <c r="CR17" s="106">
        <v>0</v>
      </c>
      <c r="CS17" s="106">
        <v>0</v>
      </c>
      <c r="CT17" s="106">
        <v>0</v>
      </c>
      <c r="CU17" s="106">
        <v>0</v>
      </c>
      <c r="CV17" s="124">
        <f>CW17+CX17+CY17+CZ17+DA17+DB17+DC17+DD17+DE17+DF17+DG17</f>
        <v>2</v>
      </c>
      <c r="CW17" s="106">
        <v>1</v>
      </c>
      <c r="CX17" s="106">
        <v>0</v>
      </c>
      <c r="CY17" s="106">
        <v>1</v>
      </c>
      <c r="CZ17" s="106">
        <v>0</v>
      </c>
      <c r="DA17" s="106">
        <v>0</v>
      </c>
      <c r="DB17" s="106">
        <v>0</v>
      </c>
      <c r="DC17" s="106">
        <v>0</v>
      </c>
      <c r="DD17" s="106">
        <v>0</v>
      </c>
      <c r="DE17" s="106">
        <v>0</v>
      </c>
      <c r="DF17" s="106">
        <v>0</v>
      </c>
      <c r="DG17" s="106">
        <v>0</v>
      </c>
      <c r="DH17" s="124">
        <f>DI17+DJ17+DK17+DL17+DM17+DN17+DO17+DP17+DQ17+DR17+DS17</f>
        <v>2</v>
      </c>
      <c r="DI17" s="106">
        <v>1</v>
      </c>
      <c r="DJ17" s="106">
        <v>0</v>
      </c>
      <c r="DK17" s="106">
        <v>1</v>
      </c>
      <c r="DL17" s="106">
        <v>0</v>
      </c>
      <c r="DM17" s="106">
        <v>0</v>
      </c>
      <c r="DN17" s="106">
        <v>0</v>
      </c>
      <c r="DO17" s="106">
        <v>0</v>
      </c>
      <c r="DP17" s="106">
        <v>0</v>
      </c>
      <c r="DQ17" s="106">
        <v>0</v>
      </c>
      <c r="DR17" s="106">
        <v>0</v>
      </c>
      <c r="DS17" s="106">
        <v>0</v>
      </c>
      <c r="DT17" s="124">
        <f>DU17+DV17+DW17+DX17+DY17+DZ17+EA17+EB17+EC17+ED17+EE17</f>
        <v>0</v>
      </c>
      <c r="DU17" s="106">
        <v>0</v>
      </c>
      <c r="DV17" s="106">
        <v>0</v>
      </c>
      <c r="DW17" s="106">
        <v>0</v>
      </c>
      <c r="DX17" s="106">
        <v>0</v>
      </c>
      <c r="DY17" s="106">
        <v>0</v>
      </c>
      <c r="DZ17" s="106">
        <v>0</v>
      </c>
      <c r="EA17" s="106">
        <v>0</v>
      </c>
      <c r="EB17" s="106">
        <v>0</v>
      </c>
      <c r="EC17" s="106">
        <v>0</v>
      </c>
      <c r="ED17" s="106">
        <v>0</v>
      </c>
      <c r="EE17" s="106">
        <v>0</v>
      </c>
      <c r="EF17" s="115">
        <f>EG17+EH17+EI17+EJ17+EK17+EL17</f>
        <v>21</v>
      </c>
      <c r="EG17" s="105">
        <v>1</v>
      </c>
      <c r="EH17" s="105">
        <v>0</v>
      </c>
      <c r="EI17" s="105">
        <v>2</v>
      </c>
      <c r="EJ17" s="105">
        <v>1</v>
      </c>
      <c r="EK17" s="105">
        <v>2</v>
      </c>
      <c r="EL17" s="105">
        <v>15</v>
      </c>
      <c r="EM17" s="115">
        <f>EN17+EO17+EP17+EQ17+ER17+ES17</f>
        <v>21</v>
      </c>
      <c r="EN17" s="105">
        <v>2</v>
      </c>
      <c r="EO17" s="105">
        <v>2</v>
      </c>
      <c r="EP17" s="105">
        <v>3</v>
      </c>
      <c r="EQ17" s="105">
        <v>1</v>
      </c>
      <c r="ER17" s="105">
        <v>3</v>
      </c>
      <c r="ES17" s="105">
        <v>10</v>
      </c>
    </row>
    <row r="18" spans="1:149" ht="24">
      <c r="A18" s="104">
        <v>2</v>
      </c>
      <c r="B18" s="90" t="str">
        <f>'раздел 1-2'!B18</f>
        <v>гс5</v>
      </c>
      <c r="C18" s="90" t="str">
        <f>'раздел 1-2'!C18</f>
        <v>МБДОУ ЦРР детский сад "Теремок"</v>
      </c>
      <c r="D18" s="115">
        <f t="shared" ref="D18:D81" si="51">E18+F18+G18+H18+I18+J18+K18+L18+M18+N18+O18</f>
        <v>21</v>
      </c>
      <c r="E18" s="105">
        <f t="shared" ref="E18:E81" si="52">Q18+AC18+AO18+BA18+BM18+BY18+CK18+CW18+DI18+DU18</f>
        <v>17</v>
      </c>
      <c r="F18" s="105">
        <f t="shared" ref="F18:F81" si="53">R18+AD18+AP18+BB18+BN18+BZ18+CL18+CX18+DJ18+DV18</f>
        <v>1</v>
      </c>
      <c r="G18" s="105">
        <f t="shared" ref="G18:G81" si="54">S18+AE18+AQ18+BC18+BO18+CA18+CM18+CY18+DK18+DW18</f>
        <v>2</v>
      </c>
      <c r="H18" s="105">
        <f t="shared" ref="H18:H81" si="55">T18+AF18+AR18+BD18+BP18+CB18+CN18+CZ18+DL18+DX18</f>
        <v>0</v>
      </c>
      <c r="I18" s="105">
        <f t="shared" ref="I18:I81" si="56">U18+AG18+AS18+BE18+BQ18+CC18+CO18+DA18+DM18+DY18</f>
        <v>1</v>
      </c>
      <c r="J18" s="105">
        <f t="shared" ref="J18:J81" si="57">V18+AH18+AT18+BF18+BR18+CD18+CP18+DB18+DN18+DZ18</f>
        <v>0</v>
      </c>
      <c r="K18" s="105">
        <f t="shared" ref="K18:K81" si="58">W18+AI18+AU18+BG18+BS18+CE18+CQ18+DC18+DO18+EA18</f>
        <v>0</v>
      </c>
      <c r="L18" s="105">
        <f t="shared" ref="L18:L81" si="59">X18+AJ18+AV18+BH18+BT18+CF18+CR18+DD18+DP18+EB18</f>
        <v>0</v>
      </c>
      <c r="M18" s="105">
        <f t="shared" ref="M18:M81" si="60">Y18+AK18+AW18+BI18+BU18+CG18+CS18+DE18+DQ18+EC18</f>
        <v>0</v>
      </c>
      <c r="N18" s="105">
        <f t="shared" ref="N18:N81" si="61">Z18+AL18+AX18+BJ18+BV18+CH18+CT18+DF18+DR18+ED18</f>
        <v>0</v>
      </c>
      <c r="O18" s="105">
        <f t="shared" ref="O18:O81" si="62">AA18+AM18+AY18+BK18+BW18+CI18+CU18+DG18+DS18+EE18</f>
        <v>0</v>
      </c>
      <c r="P18" s="115">
        <f t="shared" ref="P18:P81" si="63">Q18+R18+S18+T18+U18+V18+W18+X18+Y18+Z18+AA18</f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15">
        <f t="shared" ref="AB18:AB81" si="64">AC18+AD18+AE18+AF18+AG18+AH18+AI18+AJ18+AK18+AL18+AM18</f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0</v>
      </c>
      <c r="AK18" s="105">
        <v>0</v>
      </c>
      <c r="AL18" s="105">
        <v>0</v>
      </c>
      <c r="AM18" s="105">
        <v>0</v>
      </c>
      <c r="AN18" s="115">
        <f t="shared" ref="AN18:AN81" si="65">AO18+AP18+AQ18+AR18+AS18+AT18+AU18+AV18+AW18+AX18+AY18</f>
        <v>2</v>
      </c>
      <c r="AO18" s="105">
        <v>2</v>
      </c>
      <c r="AP18" s="105">
        <v>0</v>
      </c>
      <c r="AQ18" s="105">
        <v>0</v>
      </c>
      <c r="AR18" s="105">
        <v>0</v>
      </c>
      <c r="AS18" s="105">
        <v>0</v>
      </c>
      <c r="AT18" s="105">
        <v>0</v>
      </c>
      <c r="AU18" s="105">
        <v>0</v>
      </c>
      <c r="AV18" s="105">
        <v>0</v>
      </c>
      <c r="AW18" s="105">
        <v>0</v>
      </c>
      <c r="AX18" s="105">
        <v>0</v>
      </c>
      <c r="AY18" s="105">
        <v>0</v>
      </c>
      <c r="AZ18" s="115">
        <f t="shared" ref="AZ18:AZ81" si="66">BA18+BB18+BC18+BD18+BE18+BF18+BG18+BH18+BI18+BJ18+BK18</f>
        <v>3</v>
      </c>
      <c r="BA18" s="105">
        <v>3</v>
      </c>
      <c r="BB18" s="105">
        <v>0</v>
      </c>
      <c r="BC18" s="105">
        <v>0</v>
      </c>
      <c r="BD18" s="105">
        <v>0</v>
      </c>
      <c r="BE18" s="105">
        <v>0</v>
      </c>
      <c r="BF18" s="105">
        <v>0</v>
      </c>
      <c r="BG18" s="105">
        <v>0</v>
      </c>
      <c r="BH18" s="105">
        <v>0</v>
      </c>
      <c r="BI18" s="105">
        <v>0</v>
      </c>
      <c r="BJ18" s="105">
        <v>0</v>
      </c>
      <c r="BK18" s="105">
        <v>0</v>
      </c>
      <c r="BL18" s="115">
        <f t="shared" ref="BL18:BL81" si="67">BM18+BN18+BO18+BP18+BQ18+BR18+BS18+BT18+BU18+BV18+BW18</f>
        <v>4</v>
      </c>
      <c r="BM18" s="105">
        <v>4</v>
      </c>
      <c r="BN18" s="105">
        <v>0</v>
      </c>
      <c r="BO18" s="105">
        <v>0</v>
      </c>
      <c r="BP18" s="105">
        <v>0</v>
      </c>
      <c r="BQ18" s="105">
        <v>0</v>
      </c>
      <c r="BR18" s="105">
        <v>0</v>
      </c>
      <c r="BS18" s="105">
        <v>0</v>
      </c>
      <c r="BT18" s="105">
        <v>0</v>
      </c>
      <c r="BU18" s="105">
        <v>0</v>
      </c>
      <c r="BV18" s="105">
        <v>0</v>
      </c>
      <c r="BW18" s="105">
        <v>0</v>
      </c>
      <c r="BX18" s="115">
        <f t="shared" ref="BX18:BX81" si="68">BY18+BZ18+CA18+CB18+CC18+CD18+CE18+CF18+CG18+CH18+CI18</f>
        <v>7</v>
      </c>
      <c r="BY18" s="105">
        <v>4</v>
      </c>
      <c r="BZ18" s="105">
        <v>1</v>
      </c>
      <c r="CA18" s="105">
        <v>1</v>
      </c>
      <c r="CB18" s="105">
        <v>0</v>
      </c>
      <c r="CC18" s="105">
        <v>1</v>
      </c>
      <c r="CD18" s="105">
        <v>0</v>
      </c>
      <c r="CE18" s="105">
        <v>0</v>
      </c>
      <c r="CF18" s="105">
        <v>0</v>
      </c>
      <c r="CG18" s="105">
        <v>0</v>
      </c>
      <c r="CH18" s="105">
        <v>0</v>
      </c>
      <c r="CI18" s="105">
        <v>0</v>
      </c>
      <c r="CJ18" s="124">
        <f t="shared" ref="CJ18:CJ81" si="69">CK18+CL18+CM18+CN18+CO18+CP18+CQ18+CR18+CS18+CT18+CU18</f>
        <v>2</v>
      </c>
      <c r="CK18" s="106">
        <v>1</v>
      </c>
      <c r="CL18" s="106">
        <v>0</v>
      </c>
      <c r="CM18" s="106">
        <v>1</v>
      </c>
      <c r="CN18" s="106">
        <v>0</v>
      </c>
      <c r="CO18" s="106">
        <v>0</v>
      </c>
      <c r="CP18" s="106">
        <v>0</v>
      </c>
      <c r="CQ18" s="106">
        <v>0</v>
      </c>
      <c r="CR18" s="106">
        <v>0</v>
      </c>
      <c r="CS18" s="106">
        <v>0</v>
      </c>
      <c r="CT18" s="106">
        <v>0</v>
      </c>
      <c r="CU18" s="106">
        <v>0</v>
      </c>
      <c r="CV18" s="124">
        <f t="shared" ref="CV18:CV81" si="70">CW18+CX18+CY18+CZ18+DA18+DB18+DC18+DD18+DE18+DF18+DG18</f>
        <v>1</v>
      </c>
      <c r="CW18" s="106">
        <v>1</v>
      </c>
      <c r="CX18" s="106">
        <v>0</v>
      </c>
      <c r="CY18" s="106">
        <v>0</v>
      </c>
      <c r="CZ18" s="106">
        <v>0</v>
      </c>
      <c r="DA18" s="106">
        <v>0</v>
      </c>
      <c r="DB18" s="106">
        <v>0</v>
      </c>
      <c r="DC18" s="106">
        <v>0</v>
      </c>
      <c r="DD18" s="106">
        <v>0</v>
      </c>
      <c r="DE18" s="106">
        <v>0</v>
      </c>
      <c r="DF18" s="106">
        <v>0</v>
      </c>
      <c r="DG18" s="106">
        <v>0</v>
      </c>
      <c r="DH18" s="124">
        <f t="shared" ref="DH18:DH81" si="71">DI18+DJ18+DK18+DL18+DM18+DN18+DO18+DP18+DQ18+DR18+DS18</f>
        <v>2</v>
      </c>
      <c r="DI18" s="106">
        <v>2</v>
      </c>
      <c r="DJ18" s="106">
        <v>0</v>
      </c>
      <c r="DK18" s="106">
        <v>0</v>
      </c>
      <c r="DL18" s="106">
        <v>0</v>
      </c>
      <c r="DM18" s="106">
        <v>0</v>
      </c>
      <c r="DN18" s="106">
        <v>0</v>
      </c>
      <c r="DO18" s="106">
        <v>0</v>
      </c>
      <c r="DP18" s="106">
        <v>0</v>
      </c>
      <c r="DQ18" s="106">
        <v>0</v>
      </c>
      <c r="DR18" s="106">
        <v>0</v>
      </c>
      <c r="DS18" s="106">
        <v>0</v>
      </c>
      <c r="DT18" s="124">
        <f t="shared" ref="DT18:DT81" si="72">DU18+DV18+DW18+DX18+DY18+DZ18+EA18+EB18+EC18+ED18+EE18</f>
        <v>0</v>
      </c>
      <c r="DU18" s="106">
        <v>0</v>
      </c>
      <c r="DV18" s="106">
        <v>0</v>
      </c>
      <c r="DW18" s="106">
        <v>0</v>
      </c>
      <c r="DX18" s="106">
        <v>0</v>
      </c>
      <c r="DY18" s="106">
        <v>0</v>
      </c>
      <c r="DZ18" s="106">
        <v>0</v>
      </c>
      <c r="EA18" s="106">
        <v>0</v>
      </c>
      <c r="EB18" s="106">
        <v>0</v>
      </c>
      <c r="EC18" s="106">
        <v>0</v>
      </c>
      <c r="ED18" s="106">
        <v>0</v>
      </c>
      <c r="EE18" s="106">
        <v>0</v>
      </c>
      <c r="EF18" s="115">
        <f t="shared" ref="EF18:EF81" si="73">EG18+EH18+EI18+EJ18+EK18+EL18</f>
        <v>21</v>
      </c>
      <c r="EG18" s="105">
        <v>0</v>
      </c>
      <c r="EH18" s="105">
        <v>0</v>
      </c>
      <c r="EI18" s="105">
        <v>2</v>
      </c>
      <c r="EJ18" s="105">
        <v>2</v>
      </c>
      <c r="EK18" s="105">
        <v>8</v>
      </c>
      <c r="EL18" s="105">
        <v>9</v>
      </c>
      <c r="EM18" s="115">
        <f t="shared" ref="EM18:EM81" si="74">EN18+EO18+EP18+EQ18+ER18+ES18</f>
        <v>21</v>
      </c>
      <c r="EN18" s="105">
        <v>0</v>
      </c>
      <c r="EO18" s="105">
        <v>0</v>
      </c>
      <c r="EP18" s="105">
        <v>5</v>
      </c>
      <c r="EQ18" s="105">
        <v>5</v>
      </c>
      <c r="ER18" s="105">
        <v>1</v>
      </c>
      <c r="ES18" s="105">
        <v>10</v>
      </c>
    </row>
    <row r="19" spans="1:149" ht="36">
      <c r="A19" s="104">
        <v>3</v>
      </c>
      <c r="B19" s="90" t="str">
        <f>'раздел 1-2'!B19</f>
        <v>гс5</v>
      </c>
      <c r="C19" s="90" t="str">
        <f>'раздел 1-2'!C19</f>
        <v>МБДОУ ДС комбинированного вида "Серебряное копытце"</v>
      </c>
      <c r="D19" s="115">
        <f t="shared" si="51"/>
        <v>12</v>
      </c>
      <c r="E19" s="105">
        <f t="shared" si="52"/>
        <v>9</v>
      </c>
      <c r="F19" s="105">
        <f t="shared" si="53"/>
        <v>1</v>
      </c>
      <c r="G19" s="105">
        <f t="shared" si="54"/>
        <v>1</v>
      </c>
      <c r="H19" s="105">
        <f t="shared" si="55"/>
        <v>0</v>
      </c>
      <c r="I19" s="105">
        <f t="shared" si="56"/>
        <v>1</v>
      </c>
      <c r="J19" s="105">
        <f t="shared" si="57"/>
        <v>0</v>
      </c>
      <c r="K19" s="105">
        <f t="shared" si="58"/>
        <v>0</v>
      </c>
      <c r="L19" s="105">
        <f t="shared" si="59"/>
        <v>0</v>
      </c>
      <c r="M19" s="105">
        <f t="shared" si="60"/>
        <v>0</v>
      </c>
      <c r="N19" s="105">
        <f t="shared" si="61"/>
        <v>0</v>
      </c>
      <c r="O19" s="105">
        <f t="shared" si="62"/>
        <v>0</v>
      </c>
      <c r="P19" s="115">
        <f t="shared" si="63"/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15">
        <f t="shared" si="64"/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15">
        <f t="shared" si="65"/>
        <v>1</v>
      </c>
      <c r="AO19" s="105">
        <v>1</v>
      </c>
      <c r="AP19" s="105">
        <v>0</v>
      </c>
      <c r="AQ19" s="105">
        <v>0</v>
      </c>
      <c r="AR19" s="105">
        <v>0</v>
      </c>
      <c r="AS19" s="105">
        <v>0</v>
      </c>
      <c r="AT19" s="105">
        <v>0</v>
      </c>
      <c r="AU19" s="105">
        <v>0</v>
      </c>
      <c r="AV19" s="105">
        <v>0</v>
      </c>
      <c r="AW19" s="105">
        <v>0</v>
      </c>
      <c r="AX19" s="105">
        <v>0</v>
      </c>
      <c r="AY19" s="105">
        <v>0</v>
      </c>
      <c r="AZ19" s="115">
        <f t="shared" si="66"/>
        <v>5</v>
      </c>
      <c r="BA19" s="105">
        <v>5</v>
      </c>
      <c r="BB19" s="105">
        <v>0</v>
      </c>
      <c r="BC19" s="105">
        <v>0</v>
      </c>
      <c r="BD19" s="105">
        <v>0</v>
      </c>
      <c r="BE19" s="105">
        <v>0</v>
      </c>
      <c r="BF19" s="105">
        <v>0</v>
      </c>
      <c r="BG19" s="105">
        <v>0</v>
      </c>
      <c r="BH19" s="105">
        <v>0</v>
      </c>
      <c r="BI19" s="105">
        <v>0</v>
      </c>
      <c r="BJ19" s="105">
        <v>0</v>
      </c>
      <c r="BK19" s="105">
        <v>0</v>
      </c>
      <c r="BL19" s="115">
        <f t="shared" si="67"/>
        <v>1</v>
      </c>
      <c r="BM19" s="105">
        <v>1</v>
      </c>
      <c r="BN19" s="105">
        <v>0</v>
      </c>
      <c r="BO19" s="105">
        <v>0</v>
      </c>
      <c r="BP19" s="105">
        <v>0</v>
      </c>
      <c r="BQ19" s="105">
        <v>0</v>
      </c>
      <c r="BR19" s="105">
        <v>0</v>
      </c>
      <c r="BS19" s="105">
        <v>0</v>
      </c>
      <c r="BT19" s="105">
        <v>0</v>
      </c>
      <c r="BU19" s="105">
        <v>0</v>
      </c>
      <c r="BV19" s="105">
        <v>0</v>
      </c>
      <c r="BW19" s="105">
        <v>0</v>
      </c>
      <c r="BX19" s="115">
        <f t="shared" si="68"/>
        <v>0</v>
      </c>
      <c r="BY19" s="105">
        <v>0</v>
      </c>
      <c r="BZ19" s="105">
        <v>0</v>
      </c>
      <c r="CA19" s="105">
        <v>0</v>
      </c>
      <c r="CB19" s="105">
        <v>0</v>
      </c>
      <c r="CC19" s="105">
        <v>0</v>
      </c>
      <c r="CD19" s="105">
        <v>0</v>
      </c>
      <c r="CE19" s="105">
        <v>0</v>
      </c>
      <c r="CF19" s="105">
        <v>0</v>
      </c>
      <c r="CG19" s="105">
        <v>0</v>
      </c>
      <c r="CH19" s="105">
        <v>0</v>
      </c>
      <c r="CI19" s="105">
        <v>0</v>
      </c>
      <c r="CJ19" s="124">
        <f t="shared" si="69"/>
        <v>0</v>
      </c>
      <c r="CK19" s="105">
        <v>0</v>
      </c>
      <c r="CL19" s="105">
        <v>0</v>
      </c>
      <c r="CM19" s="105">
        <v>0</v>
      </c>
      <c r="CN19" s="105">
        <v>0</v>
      </c>
      <c r="CO19" s="105">
        <v>0</v>
      </c>
      <c r="CP19" s="105">
        <v>0</v>
      </c>
      <c r="CQ19" s="105">
        <v>0</v>
      </c>
      <c r="CR19" s="105">
        <v>0</v>
      </c>
      <c r="CS19" s="105">
        <v>0</v>
      </c>
      <c r="CT19" s="105">
        <v>0</v>
      </c>
      <c r="CU19" s="105">
        <v>0</v>
      </c>
      <c r="CV19" s="124">
        <f t="shared" si="70"/>
        <v>2</v>
      </c>
      <c r="CW19" s="106">
        <v>2</v>
      </c>
      <c r="CX19" s="106">
        <v>0</v>
      </c>
      <c r="CY19" s="106">
        <v>0</v>
      </c>
      <c r="CZ19" s="106">
        <v>0</v>
      </c>
      <c r="DA19" s="106">
        <v>0</v>
      </c>
      <c r="DB19" s="106">
        <v>0</v>
      </c>
      <c r="DC19" s="106">
        <v>0</v>
      </c>
      <c r="DD19" s="106">
        <v>0</v>
      </c>
      <c r="DE19" s="106">
        <v>0</v>
      </c>
      <c r="DF19" s="106">
        <v>0</v>
      </c>
      <c r="DG19" s="106">
        <v>0</v>
      </c>
      <c r="DH19" s="124">
        <f t="shared" si="71"/>
        <v>1</v>
      </c>
      <c r="DI19" s="106">
        <v>0</v>
      </c>
      <c r="DJ19" s="106">
        <v>0</v>
      </c>
      <c r="DK19" s="106">
        <v>1</v>
      </c>
      <c r="DL19" s="106">
        <v>0</v>
      </c>
      <c r="DM19" s="106">
        <v>0</v>
      </c>
      <c r="DN19" s="106">
        <v>0</v>
      </c>
      <c r="DO19" s="106">
        <v>0</v>
      </c>
      <c r="DP19" s="106">
        <v>0</v>
      </c>
      <c r="DQ19" s="106">
        <v>0</v>
      </c>
      <c r="DR19" s="106">
        <v>0</v>
      </c>
      <c r="DS19" s="106">
        <v>0</v>
      </c>
      <c r="DT19" s="124">
        <f t="shared" si="72"/>
        <v>2</v>
      </c>
      <c r="DU19" s="106">
        <v>0</v>
      </c>
      <c r="DV19" s="106">
        <v>1</v>
      </c>
      <c r="DW19" s="106">
        <v>0</v>
      </c>
      <c r="DX19" s="106">
        <v>0</v>
      </c>
      <c r="DY19" s="106">
        <v>1</v>
      </c>
      <c r="DZ19" s="106">
        <v>0</v>
      </c>
      <c r="EA19" s="106">
        <v>0</v>
      </c>
      <c r="EB19" s="106">
        <v>0</v>
      </c>
      <c r="EC19" s="106">
        <v>0</v>
      </c>
      <c r="ED19" s="106">
        <v>0</v>
      </c>
      <c r="EE19" s="106">
        <v>0</v>
      </c>
      <c r="EF19" s="115">
        <f t="shared" si="73"/>
        <v>12</v>
      </c>
      <c r="EG19" s="105">
        <v>2</v>
      </c>
      <c r="EH19" s="105">
        <v>0</v>
      </c>
      <c r="EI19" s="105">
        <v>1</v>
      </c>
      <c r="EJ19" s="105">
        <v>2</v>
      </c>
      <c r="EK19" s="105">
        <v>3</v>
      </c>
      <c r="EL19" s="105">
        <v>4</v>
      </c>
      <c r="EM19" s="115">
        <f t="shared" si="74"/>
        <v>12</v>
      </c>
      <c r="EN19" s="105">
        <v>2</v>
      </c>
      <c r="EO19" s="105">
        <v>0</v>
      </c>
      <c r="EP19" s="105">
        <v>1</v>
      </c>
      <c r="EQ19" s="105">
        <v>2</v>
      </c>
      <c r="ER19" s="105">
        <v>3</v>
      </c>
      <c r="ES19" s="105">
        <v>4</v>
      </c>
    </row>
    <row r="20" spans="1:149" ht="36">
      <c r="A20" s="104">
        <v>4</v>
      </c>
      <c r="B20" s="90" t="str">
        <f>'раздел 1-2'!B20</f>
        <v>гс5</v>
      </c>
      <c r="C20" s="90" t="str">
        <f>'раздел 1-2'!C20</f>
        <v>МБДОУ ЯС комбинированного вида "Подснежник"</v>
      </c>
      <c r="D20" s="115">
        <f t="shared" si="51"/>
        <v>17</v>
      </c>
      <c r="E20" s="105">
        <f t="shared" si="52"/>
        <v>13</v>
      </c>
      <c r="F20" s="105">
        <f t="shared" si="53"/>
        <v>1</v>
      </c>
      <c r="G20" s="105">
        <f t="shared" si="54"/>
        <v>1</v>
      </c>
      <c r="H20" s="105">
        <f t="shared" si="55"/>
        <v>1</v>
      </c>
      <c r="I20" s="105">
        <f t="shared" si="56"/>
        <v>1</v>
      </c>
      <c r="J20" s="105">
        <f t="shared" si="57"/>
        <v>0</v>
      </c>
      <c r="K20" s="105">
        <f t="shared" si="58"/>
        <v>0</v>
      </c>
      <c r="L20" s="105">
        <f t="shared" si="59"/>
        <v>0</v>
      </c>
      <c r="M20" s="105">
        <f t="shared" si="60"/>
        <v>0</v>
      </c>
      <c r="N20" s="105">
        <f t="shared" si="61"/>
        <v>0</v>
      </c>
      <c r="O20" s="105">
        <f t="shared" si="62"/>
        <v>0</v>
      </c>
      <c r="P20" s="115">
        <f t="shared" si="63"/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15">
        <f t="shared" si="64"/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0</v>
      </c>
      <c r="AK20" s="105">
        <v>0</v>
      </c>
      <c r="AL20" s="105">
        <v>0</v>
      </c>
      <c r="AM20" s="105">
        <v>0</v>
      </c>
      <c r="AN20" s="115">
        <f t="shared" si="65"/>
        <v>4</v>
      </c>
      <c r="AO20" s="105">
        <v>4</v>
      </c>
      <c r="AP20" s="105">
        <v>0</v>
      </c>
      <c r="AQ20" s="105">
        <v>0</v>
      </c>
      <c r="AR20" s="105">
        <v>0</v>
      </c>
      <c r="AS20" s="105">
        <v>0</v>
      </c>
      <c r="AT20" s="105">
        <v>0</v>
      </c>
      <c r="AU20" s="105">
        <v>0</v>
      </c>
      <c r="AV20" s="105">
        <v>0</v>
      </c>
      <c r="AW20" s="105">
        <v>0</v>
      </c>
      <c r="AX20" s="105">
        <v>0</v>
      </c>
      <c r="AY20" s="105">
        <v>0</v>
      </c>
      <c r="AZ20" s="115">
        <f t="shared" si="66"/>
        <v>6</v>
      </c>
      <c r="BA20" s="105">
        <v>5</v>
      </c>
      <c r="BB20" s="105">
        <v>0</v>
      </c>
      <c r="BC20" s="105">
        <v>0</v>
      </c>
      <c r="BD20" s="105">
        <v>0</v>
      </c>
      <c r="BE20" s="105">
        <v>1</v>
      </c>
      <c r="BF20" s="105">
        <v>0</v>
      </c>
      <c r="BG20" s="105">
        <v>0</v>
      </c>
      <c r="BH20" s="105">
        <v>0</v>
      </c>
      <c r="BI20" s="105">
        <v>0</v>
      </c>
      <c r="BJ20" s="105">
        <v>0</v>
      </c>
      <c r="BK20" s="105">
        <v>0</v>
      </c>
      <c r="BL20" s="115">
        <f t="shared" si="67"/>
        <v>1</v>
      </c>
      <c r="BM20" s="105">
        <v>1</v>
      </c>
      <c r="BN20" s="105">
        <v>0</v>
      </c>
      <c r="BO20" s="105">
        <v>0</v>
      </c>
      <c r="BP20" s="105">
        <v>0</v>
      </c>
      <c r="BQ20" s="105">
        <v>0</v>
      </c>
      <c r="BR20" s="105">
        <v>0</v>
      </c>
      <c r="BS20" s="105">
        <v>0</v>
      </c>
      <c r="BT20" s="105">
        <v>0</v>
      </c>
      <c r="BU20" s="105">
        <v>0</v>
      </c>
      <c r="BV20" s="105">
        <v>0</v>
      </c>
      <c r="BW20" s="105">
        <v>0</v>
      </c>
      <c r="BX20" s="115">
        <f t="shared" si="68"/>
        <v>1</v>
      </c>
      <c r="BY20" s="105">
        <v>0</v>
      </c>
      <c r="BZ20" s="105">
        <v>1</v>
      </c>
      <c r="CA20" s="105">
        <v>0</v>
      </c>
      <c r="CB20" s="105">
        <v>0</v>
      </c>
      <c r="CC20" s="105">
        <v>0</v>
      </c>
      <c r="CD20" s="105">
        <v>0</v>
      </c>
      <c r="CE20" s="105">
        <v>0</v>
      </c>
      <c r="CF20" s="105">
        <v>0</v>
      </c>
      <c r="CG20" s="105">
        <v>0</v>
      </c>
      <c r="CH20" s="105">
        <v>0</v>
      </c>
      <c r="CI20" s="105">
        <v>0</v>
      </c>
      <c r="CJ20" s="124">
        <f t="shared" si="69"/>
        <v>2</v>
      </c>
      <c r="CK20" s="106">
        <v>0</v>
      </c>
      <c r="CL20" s="106">
        <v>0</v>
      </c>
      <c r="CM20" s="106">
        <v>1</v>
      </c>
      <c r="CN20" s="106">
        <v>1</v>
      </c>
      <c r="CO20" s="106">
        <v>0</v>
      </c>
      <c r="CP20" s="106">
        <v>0</v>
      </c>
      <c r="CQ20" s="106">
        <v>0</v>
      </c>
      <c r="CR20" s="106">
        <v>0</v>
      </c>
      <c r="CS20" s="106">
        <v>0</v>
      </c>
      <c r="CT20" s="106">
        <v>0</v>
      </c>
      <c r="CU20" s="106">
        <v>0</v>
      </c>
      <c r="CV20" s="124">
        <f t="shared" si="70"/>
        <v>0</v>
      </c>
      <c r="CW20" s="106">
        <v>0</v>
      </c>
      <c r="CX20" s="106">
        <v>0</v>
      </c>
      <c r="CY20" s="106">
        <v>0</v>
      </c>
      <c r="CZ20" s="106">
        <v>0</v>
      </c>
      <c r="DA20" s="106">
        <v>0</v>
      </c>
      <c r="DB20" s="106">
        <v>0</v>
      </c>
      <c r="DC20" s="106">
        <v>0</v>
      </c>
      <c r="DD20" s="106">
        <v>0</v>
      </c>
      <c r="DE20" s="106">
        <v>0</v>
      </c>
      <c r="DF20" s="106">
        <v>0</v>
      </c>
      <c r="DG20" s="106">
        <v>0</v>
      </c>
      <c r="DH20" s="124">
        <f t="shared" si="71"/>
        <v>2</v>
      </c>
      <c r="DI20" s="106">
        <v>2</v>
      </c>
      <c r="DJ20" s="106">
        <v>0</v>
      </c>
      <c r="DK20" s="106">
        <v>0</v>
      </c>
      <c r="DL20" s="106">
        <v>0</v>
      </c>
      <c r="DM20" s="106">
        <v>0</v>
      </c>
      <c r="DN20" s="106">
        <v>0</v>
      </c>
      <c r="DO20" s="106">
        <v>0</v>
      </c>
      <c r="DP20" s="106">
        <v>0</v>
      </c>
      <c r="DQ20" s="106">
        <v>0</v>
      </c>
      <c r="DR20" s="106">
        <v>0</v>
      </c>
      <c r="DS20" s="106">
        <v>0</v>
      </c>
      <c r="DT20" s="124">
        <f t="shared" si="72"/>
        <v>1</v>
      </c>
      <c r="DU20" s="106">
        <v>1</v>
      </c>
      <c r="DV20" s="106">
        <v>0</v>
      </c>
      <c r="DW20" s="106">
        <v>0</v>
      </c>
      <c r="DX20" s="106">
        <v>0</v>
      </c>
      <c r="DY20" s="106">
        <v>0</v>
      </c>
      <c r="DZ20" s="106">
        <v>0</v>
      </c>
      <c r="EA20" s="106">
        <v>0</v>
      </c>
      <c r="EB20" s="106">
        <v>0</v>
      </c>
      <c r="EC20" s="106">
        <v>0</v>
      </c>
      <c r="ED20" s="106">
        <v>0</v>
      </c>
      <c r="EE20" s="106">
        <v>0</v>
      </c>
      <c r="EF20" s="115">
        <f t="shared" si="73"/>
        <v>17</v>
      </c>
      <c r="EG20" s="105">
        <v>1</v>
      </c>
      <c r="EH20" s="105">
        <v>1</v>
      </c>
      <c r="EI20" s="105">
        <v>1</v>
      </c>
      <c r="EJ20" s="105">
        <v>2</v>
      </c>
      <c r="EK20" s="105">
        <v>6</v>
      </c>
      <c r="EL20" s="105">
        <v>6</v>
      </c>
      <c r="EM20" s="115">
        <f t="shared" si="74"/>
        <v>17</v>
      </c>
      <c r="EN20" s="105">
        <v>1</v>
      </c>
      <c r="EO20" s="105">
        <v>1</v>
      </c>
      <c r="EP20" s="105">
        <v>1</v>
      </c>
      <c r="EQ20" s="105">
        <v>2</v>
      </c>
      <c r="ER20" s="105">
        <v>6</v>
      </c>
      <c r="ES20" s="105">
        <v>6</v>
      </c>
    </row>
    <row r="21" spans="1:149">
      <c r="A21" s="104">
        <v>5</v>
      </c>
      <c r="B21" s="90" t="str">
        <f>'раздел 1-2'!B21</f>
        <v>гс5</v>
      </c>
      <c r="C21" s="90" t="str">
        <f>'раздел 1-2'!C21</f>
        <v>МАДОУ д/с "Брусничка"</v>
      </c>
      <c r="D21" s="115">
        <f t="shared" si="51"/>
        <v>13</v>
      </c>
      <c r="E21" s="105">
        <f t="shared" si="52"/>
        <v>10</v>
      </c>
      <c r="F21" s="105">
        <f t="shared" si="53"/>
        <v>1</v>
      </c>
      <c r="G21" s="105">
        <f t="shared" si="54"/>
        <v>1</v>
      </c>
      <c r="H21" s="105">
        <f t="shared" si="55"/>
        <v>0</v>
      </c>
      <c r="I21" s="105">
        <f t="shared" si="56"/>
        <v>1</v>
      </c>
      <c r="J21" s="105">
        <f t="shared" si="57"/>
        <v>0</v>
      </c>
      <c r="K21" s="105">
        <f t="shared" si="58"/>
        <v>0</v>
      </c>
      <c r="L21" s="105">
        <f t="shared" si="59"/>
        <v>0</v>
      </c>
      <c r="M21" s="105">
        <f t="shared" si="60"/>
        <v>0</v>
      </c>
      <c r="N21" s="105">
        <f t="shared" si="61"/>
        <v>0</v>
      </c>
      <c r="O21" s="105">
        <f t="shared" si="62"/>
        <v>0</v>
      </c>
      <c r="P21" s="115">
        <f t="shared" si="63"/>
        <v>1</v>
      </c>
      <c r="Q21" s="105">
        <v>1</v>
      </c>
      <c r="R21" s="105">
        <v>0</v>
      </c>
      <c r="S21" s="105">
        <v>0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15">
        <f t="shared" si="64"/>
        <v>1</v>
      </c>
      <c r="AC21" s="105">
        <v>1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0</v>
      </c>
      <c r="AK21" s="105">
        <v>0</v>
      </c>
      <c r="AL21" s="105">
        <v>0</v>
      </c>
      <c r="AM21" s="105">
        <v>0</v>
      </c>
      <c r="AN21" s="115">
        <f t="shared" si="65"/>
        <v>1</v>
      </c>
      <c r="AO21" s="105">
        <v>1</v>
      </c>
      <c r="AP21" s="105">
        <v>0</v>
      </c>
      <c r="AQ21" s="105">
        <v>0</v>
      </c>
      <c r="AR21" s="105">
        <v>0</v>
      </c>
      <c r="AS21" s="105">
        <v>0</v>
      </c>
      <c r="AT21" s="105">
        <v>0</v>
      </c>
      <c r="AU21" s="105">
        <v>0</v>
      </c>
      <c r="AV21" s="105">
        <v>0</v>
      </c>
      <c r="AW21" s="105">
        <v>0</v>
      </c>
      <c r="AX21" s="105">
        <v>0</v>
      </c>
      <c r="AY21" s="105">
        <v>0</v>
      </c>
      <c r="AZ21" s="115">
        <f t="shared" si="66"/>
        <v>3</v>
      </c>
      <c r="BA21" s="105">
        <v>3</v>
      </c>
      <c r="BB21" s="105">
        <v>0</v>
      </c>
      <c r="BC21" s="105">
        <v>0</v>
      </c>
      <c r="BD21" s="105">
        <v>0</v>
      </c>
      <c r="BE21" s="105">
        <v>0</v>
      </c>
      <c r="BF21" s="105">
        <v>0</v>
      </c>
      <c r="BG21" s="105">
        <v>0</v>
      </c>
      <c r="BH21" s="105">
        <v>0</v>
      </c>
      <c r="BI21" s="105">
        <v>0</v>
      </c>
      <c r="BJ21" s="105">
        <v>0</v>
      </c>
      <c r="BK21" s="105">
        <v>0</v>
      </c>
      <c r="BL21" s="115">
        <f t="shared" si="67"/>
        <v>0</v>
      </c>
      <c r="BM21" s="105">
        <v>0</v>
      </c>
      <c r="BN21" s="105">
        <v>0</v>
      </c>
      <c r="BO21" s="105">
        <v>0</v>
      </c>
      <c r="BP21" s="105">
        <v>0</v>
      </c>
      <c r="BQ21" s="105">
        <v>0</v>
      </c>
      <c r="BR21" s="105">
        <v>0</v>
      </c>
      <c r="BS21" s="105">
        <v>0</v>
      </c>
      <c r="BT21" s="105">
        <v>0</v>
      </c>
      <c r="BU21" s="105">
        <v>0</v>
      </c>
      <c r="BV21" s="105">
        <v>0</v>
      </c>
      <c r="BW21" s="105">
        <v>0</v>
      </c>
      <c r="BX21" s="115">
        <f t="shared" si="68"/>
        <v>1</v>
      </c>
      <c r="BY21" s="105">
        <v>1</v>
      </c>
      <c r="BZ21" s="105">
        <v>0</v>
      </c>
      <c r="CA21" s="105">
        <v>0</v>
      </c>
      <c r="CB21" s="105">
        <v>0</v>
      </c>
      <c r="CC21" s="105">
        <v>0</v>
      </c>
      <c r="CD21" s="105">
        <v>0</v>
      </c>
      <c r="CE21" s="105">
        <v>0</v>
      </c>
      <c r="CF21" s="105">
        <v>0</v>
      </c>
      <c r="CG21" s="105">
        <v>0</v>
      </c>
      <c r="CH21" s="105">
        <v>0</v>
      </c>
      <c r="CI21" s="105">
        <v>0</v>
      </c>
      <c r="CJ21" s="124">
        <f t="shared" si="69"/>
        <v>3</v>
      </c>
      <c r="CK21" s="106">
        <v>2</v>
      </c>
      <c r="CL21" s="106">
        <v>0</v>
      </c>
      <c r="CM21" s="106">
        <v>1</v>
      </c>
      <c r="CN21" s="106">
        <v>0</v>
      </c>
      <c r="CO21" s="106">
        <v>0</v>
      </c>
      <c r="CP21" s="106">
        <v>0</v>
      </c>
      <c r="CQ21" s="106">
        <v>0</v>
      </c>
      <c r="CR21" s="106">
        <v>0</v>
      </c>
      <c r="CS21" s="106">
        <v>0</v>
      </c>
      <c r="CT21" s="106">
        <v>0</v>
      </c>
      <c r="CU21" s="106">
        <v>0</v>
      </c>
      <c r="CV21" s="124">
        <f t="shared" si="70"/>
        <v>1</v>
      </c>
      <c r="CW21" s="106">
        <v>1</v>
      </c>
      <c r="CX21" s="106">
        <v>0</v>
      </c>
      <c r="CY21" s="106">
        <v>0</v>
      </c>
      <c r="CZ21" s="106">
        <v>0</v>
      </c>
      <c r="DA21" s="106">
        <v>0</v>
      </c>
      <c r="DB21" s="106">
        <v>0</v>
      </c>
      <c r="DC21" s="106">
        <v>0</v>
      </c>
      <c r="DD21" s="106">
        <v>0</v>
      </c>
      <c r="DE21" s="106">
        <v>0</v>
      </c>
      <c r="DF21" s="106">
        <v>0</v>
      </c>
      <c r="DG21" s="106">
        <v>0</v>
      </c>
      <c r="DH21" s="124">
        <f t="shared" si="71"/>
        <v>1</v>
      </c>
      <c r="DI21" s="106">
        <v>0</v>
      </c>
      <c r="DJ21" s="106">
        <v>1</v>
      </c>
      <c r="DK21" s="106">
        <v>0</v>
      </c>
      <c r="DL21" s="106">
        <v>0</v>
      </c>
      <c r="DM21" s="106">
        <v>0</v>
      </c>
      <c r="DN21" s="106">
        <v>0</v>
      </c>
      <c r="DO21" s="106">
        <v>0</v>
      </c>
      <c r="DP21" s="106">
        <v>0</v>
      </c>
      <c r="DQ21" s="106">
        <v>0</v>
      </c>
      <c r="DR21" s="106">
        <v>0</v>
      </c>
      <c r="DS21" s="106">
        <v>0</v>
      </c>
      <c r="DT21" s="124">
        <f t="shared" si="72"/>
        <v>1</v>
      </c>
      <c r="DU21" s="106">
        <v>0</v>
      </c>
      <c r="DV21" s="106">
        <v>0</v>
      </c>
      <c r="DW21" s="106">
        <v>0</v>
      </c>
      <c r="DX21" s="106">
        <v>0</v>
      </c>
      <c r="DY21" s="106">
        <v>1</v>
      </c>
      <c r="DZ21" s="106">
        <v>0</v>
      </c>
      <c r="EA21" s="106">
        <v>0</v>
      </c>
      <c r="EB21" s="106">
        <v>0</v>
      </c>
      <c r="EC21" s="106">
        <v>0</v>
      </c>
      <c r="ED21" s="106">
        <v>0</v>
      </c>
      <c r="EE21" s="106">
        <v>0</v>
      </c>
      <c r="EF21" s="115">
        <f t="shared" si="73"/>
        <v>13</v>
      </c>
      <c r="EG21" s="105">
        <v>1</v>
      </c>
      <c r="EH21" s="105">
        <v>0</v>
      </c>
      <c r="EI21" s="105">
        <v>1</v>
      </c>
      <c r="EJ21" s="105">
        <v>3</v>
      </c>
      <c r="EK21" s="105">
        <v>1</v>
      </c>
      <c r="EL21" s="105">
        <v>7</v>
      </c>
      <c r="EM21" s="115">
        <f t="shared" si="74"/>
        <v>13</v>
      </c>
      <c r="EN21" s="105">
        <v>3</v>
      </c>
      <c r="EO21" s="105">
        <v>0</v>
      </c>
      <c r="EP21" s="105">
        <v>2</v>
      </c>
      <c r="EQ21" s="105">
        <v>2</v>
      </c>
      <c r="ER21" s="105">
        <v>2</v>
      </c>
      <c r="ES21" s="105">
        <v>4</v>
      </c>
    </row>
    <row r="22" spans="1:149">
      <c r="A22" s="104">
        <v>6</v>
      </c>
      <c r="B22" s="90">
        <f>'раздел 1-2'!B22</f>
        <v>0</v>
      </c>
      <c r="C22" s="90">
        <f>'раздел 1-2'!C22</f>
        <v>0</v>
      </c>
      <c r="D22" s="115">
        <f t="shared" si="51"/>
        <v>0</v>
      </c>
      <c r="E22" s="105">
        <f t="shared" si="52"/>
        <v>0</v>
      </c>
      <c r="F22" s="105">
        <f t="shared" si="53"/>
        <v>0</v>
      </c>
      <c r="G22" s="105">
        <f t="shared" si="54"/>
        <v>0</v>
      </c>
      <c r="H22" s="105">
        <f t="shared" si="55"/>
        <v>0</v>
      </c>
      <c r="I22" s="105">
        <f t="shared" si="56"/>
        <v>0</v>
      </c>
      <c r="J22" s="105">
        <f t="shared" si="57"/>
        <v>0</v>
      </c>
      <c r="K22" s="105">
        <f t="shared" si="58"/>
        <v>0</v>
      </c>
      <c r="L22" s="105">
        <f t="shared" si="59"/>
        <v>0</v>
      </c>
      <c r="M22" s="105">
        <f t="shared" si="60"/>
        <v>0</v>
      </c>
      <c r="N22" s="105">
        <f t="shared" si="61"/>
        <v>0</v>
      </c>
      <c r="O22" s="105">
        <f t="shared" si="62"/>
        <v>0</v>
      </c>
      <c r="P22" s="115">
        <f t="shared" si="63"/>
        <v>0</v>
      </c>
      <c r="AB22" s="115">
        <f t="shared" si="64"/>
        <v>0</v>
      </c>
      <c r="AN22" s="115">
        <f t="shared" si="65"/>
        <v>0</v>
      </c>
      <c r="AZ22" s="115">
        <f t="shared" si="66"/>
        <v>0</v>
      </c>
      <c r="BL22" s="115">
        <f t="shared" si="67"/>
        <v>0</v>
      </c>
      <c r="BX22" s="115">
        <f t="shared" si="68"/>
        <v>0</v>
      </c>
      <c r="CJ22" s="124">
        <f t="shared" si="69"/>
        <v>0</v>
      </c>
      <c r="CV22" s="124">
        <f t="shared" si="70"/>
        <v>0</v>
      </c>
      <c r="DH22" s="124">
        <f t="shared" si="71"/>
        <v>0</v>
      </c>
      <c r="DT22" s="124">
        <f t="shared" si="72"/>
        <v>0</v>
      </c>
      <c r="EF22" s="115">
        <f t="shared" si="73"/>
        <v>0</v>
      </c>
      <c r="EM22" s="115">
        <f t="shared" si="74"/>
        <v>0</v>
      </c>
    </row>
    <row r="23" spans="1:149">
      <c r="A23" s="104">
        <v>7</v>
      </c>
      <c r="B23" s="90">
        <f>'раздел 1-2'!B23</f>
        <v>0</v>
      </c>
      <c r="C23" s="90">
        <f>'раздел 1-2'!C23</f>
        <v>0</v>
      </c>
      <c r="D23" s="115">
        <f t="shared" si="51"/>
        <v>0</v>
      </c>
      <c r="E23" s="105">
        <f t="shared" si="52"/>
        <v>0</v>
      </c>
      <c r="F23" s="105">
        <f t="shared" si="53"/>
        <v>0</v>
      </c>
      <c r="G23" s="105">
        <f t="shared" si="54"/>
        <v>0</v>
      </c>
      <c r="H23" s="105">
        <f t="shared" si="55"/>
        <v>0</v>
      </c>
      <c r="I23" s="105">
        <f t="shared" si="56"/>
        <v>0</v>
      </c>
      <c r="J23" s="105">
        <f t="shared" si="57"/>
        <v>0</v>
      </c>
      <c r="K23" s="105">
        <f t="shared" si="58"/>
        <v>0</v>
      </c>
      <c r="L23" s="105">
        <f t="shared" si="59"/>
        <v>0</v>
      </c>
      <c r="M23" s="105">
        <f t="shared" si="60"/>
        <v>0</v>
      </c>
      <c r="N23" s="105">
        <f t="shared" si="61"/>
        <v>0</v>
      </c>
      <c r="O23" s="105">
        <f t="shared" si="62"/>
        <v>0</v>
      </c>
      <c r="P23" s="115">
        <f t="shared" si="63"/>
        <v>0</v>
      </c>
      <c r="AB23" s="115">
        <f t="shared" si="64"/>
        <v>0</v>
      </c>
      <c r="AN23" s="115">
        <f t="shared" si="65"/>
        <v>0</v>
      </c>
      <c r="AZ23" s="115">
        <f t="shared" si="66"/>
        <v>0</v>
      </c>
      <c r="BL23" s="115">
        <f t="shared" si="67"/>
        <v>0</v>
      </c>
      <c r="BX23" s="115">
        <f t="shared" si="68"/>
        <v>0</v>
      </c>
      <c r="CJ23" s="124">
        <f t="shared" si="69"/>
        <v>0</v>
      </c>
      <c r="CV23" s="124">
        <f t="shared" si="70"/>
        <v>0</v>
      </c>
      <c r="DH23" s="124">
        <f t="shared" si="71"/>
        <v>0</v>
      </c>
      <c r="DT23" s="124">
        <f t="shared" si="72"/>
        <v>0</v>
      </c>
      <c r="EF23" s="115">
        <f t="shared" si="73"/>
        <v>0</v>
      </c>
      <c r="EM23" s="115">
        <f t="shared" si="74"/>
        <v>0</v>
      </c>
    </row>
    <row r="24" spans="1:149">
      <c r="A24" s="104">
        <v>8</v>
      </c>
      <c r="B24" s="90">
        <f>'раздел 1-2'!B24</f>
        <v>0</v>
      </c>
      <c r="C24" s="90">
        <f>'раздел 1-2'!C24</f>
        <v>0</v>
      </c>
      <c r="D24" s="115">
        <f t="shared" si="51"/>
        <v>0</v>
      </c>
      <c r="E24" s="105">
        <f t="shared" si="52"/>
        <v>0</v>
      </c>
      <c r="F24" s="105">
        <f t="shared" si="53"/>
        <v>0</v>
      </c>
      <c r="G24" s="105">
        <f t="shared" si="54"/>
        <v>0</v>
      </c>
      <c r="H24" s="105">
        <f t="shared" si="55"/>
        <v>0</v>
      </c>
      <c r="I24" s="105">
        <f t="shared" si="56"/>
        <v>0</v>
      </c>
      <c r="J24" s="105">
        <f t="shared" si="57"/>
        <v>0</v>
      </c>
      <c r="K24" s="105">
        <f t="shared" si="58"/>
        <v>0</v>
      </c>
      <c r="L24" s="105">
        <f t="shared" si="59"/>
        <v>0</v>
      </c>
      <c r="M24" s="105">
        <f t="shared" si="60"/>
        <v>0</v>
      </c>
      <c r="N24" s="105">
        <f t="shared" si="61"/>
        <v>0</v>
      </c>
      <c r="O24" s="105">
        <f t="shared" si="62"/>
        <v>0</v>
      </c>
      <c r="P24" s="115">
        <f t="shared" si="63"/>
        <v>0</v>
      </c>
      <c r="AB24" s="115">
        <f t="shared" si="64"/>
        <v>0</v>
      </c>
      <c r="AN24" s="115">
        <f t="shared" si="65"/>
        <v>0</v>
      </c>
      <c r="AZ24" s="115">
        <f t="shared" si="66"/>
        <v>0</v>
      </c>
      <c r="BL24" s="115">
        <f t="shared" si="67"/>
        <v>0</v>
      </c>
      <c r="BX24" s="115">
        <f t="shared" si="68"/>
        <v>0</v>
      </c>
      <c r="CJ24" s="124">
        <f t="shared" si="69"/>
        <v>0</v>
      </c>
      <c r="CV24" s="124">
        <f t="shared" si="70"/>
        <v>0</v>
      </c>
      <c r="DH24" s="124">
        <f t="shared" si="71"/>
        <v>0</v>
      </c>
      <c r="DT24" s="124">
        <f t="shared" si="72"/>
        <v>0</v>
      </c>
      <c r="EF24" s="115">
        <f t="shared" si="73"/>
        <v>0</v>
      </c>
      <c r="EM24" s="115">
        <f t="shared" si="74"/>
        <v>0</v>
      </c>
    </row>
    <row r="25" spans="1:149">
      <c r="A25" s="104">
        <v>9</v>
      </c>
      <c r="B25" s="90">
        <f>'раздел 1-2'!B25</f>
        <v>0</v>
      </c>
      <c r="C25" s="90">
        <f>'раздел 1-2'!C25</f>
        <v>0</v>
      </c>
      <c r="D25" s="115">
        <f t="shared" si="51"/>
        <v>0</v>
      </c>
      <c r="E25" s="105">
        <f t="shared" si="52"/>
        <v>0</v>
      </c>
      <c r="F25" s="105">
        <f t="shared" si="53"/>
        <v>0</v>
      </c>
      <c r="G25" s="105">
        <f t="shared" si="54"/>
        <v>0</v>
      </c>
      <c r="H25" s="105">
        <f t="shared" si="55"/>
        <v>0</v>
      </c>
      <c r="I25" s="105">
        <f t="shared" si="56"/>
        <v>0</v>
      </c>
      <c r="J25" s="105">
        <f t="shared" si="57"/>
        <v>0</v>
      </c>
      <c r="K25" s="105">
        <f t="shared" si="58"/>
        <v>0</v>
      </c>
      <c r="L25" s="105">
        <f t="shared" si="59"/>
        <v>0</v>
      </c>
      <c r="M25" s="105">
        <f t="shared" si="60"/>
        <v>0</v>
      </c>
      <c r="N25" s="105">
        <f t="shared" si="61"/>
        <v>0</v>
      </c>
      <c r="O25" s="105">
        <f t="shared" si="62"/>
        <v>0</v>
      </c>
      <c r="P25" s="115">
        <f t="shared" si="63"/>
        <v>0</v>
      </c>
      <c r="AB25" s="115">
        <f t="shared" si="64"/>
        <v>0</v>
      </c>
      <c r="AN25" s="115">
        <f t="shared" si="65"/>
        <v>0</v>
      </c>
      <c r="AZ25" s="115">
        <f t="shared" si="66"/>
        <v>0</v>
      </c>
      <c r="BL25" s="115">
        <f t="shared" si="67"/>
        <v>0</v>
      </c>
      <c r="BX25" s="115">
        <f t="shared" si="68"/>
        <v>0</v>
      </c>
      <c r="CJ25" s="124">
        <f t="shared" si="69"/>
        <v>0</v>
      </c>
      <c r="CV25" s="124">
        <f t="shared" si="70"/>
        <v>0</v>
      </c>
      <c r="DH25" s="124">
        <f t="shared" si="71"/>
        <v>0</v>
      </c>
      <c r="DT25" s="124">
        <f t="shared" si="72"/>
        <v>0</v>
      </c>
      <c r="EF25" s="115">
        <f t="shared" si="73"/>
        <v>0</v>
      </c>
      <c r="EM25" s="115">
        <f t="shared" si="74"/>
        <v>0</v>
      </c>
    </row>
    <row r="26" spans="1:149">
      <c r="A26" s="104">
        <v>10</v>
      </c>
      <c r="B26" s="90">
        <f>'раздел 1-2'!B26</f>
        <v>0</v>
      </c>
      <c r="C26" s="90">
        <f>'раздел 1-2'!C26</f>
        <v>0</v>
      </c>
      <c r="D26" s="115">
        <f t="shared" si="51"/>
        <v>0</v>
      </c>
      <c r="E26" s="105">
        <f t="shared" si="52"/>
        <v>0</v>
      </c>
      <c r="F26" s="105">
        <f t="shared" si="53"/>
        <v>0</v>
      </c>
      <c r="G26" s="105">
        <f t="shared" si="54"/>
        <v>0</v>
      </c>
      <c r="H26" s="105">
        <f t="shared" si="55"/>
        <v>0</v>
      </c>
      <c r="I26" s="105">
        <f t="shared" si="56"/>
        <v>0</v>
      </c>
      <c r="J26" s="105">
        <f t="shared" si="57"/>
        <v>0</v>
      </c>
      <c r="K26" s="105">
        <f t="shared" si="58"/>
        <v>0</v>
      </c>
      <c r="L26" s="105">
        <f t="shared" si="59"/>
        <v>0</v>
      </c>
      <c r="M26" s="105">
        <f t="shared" si="60"/>
        <v>0</v>
      </c>
      <c r="N26" s="105">
        <f t="shared" si="61"/>
        <v>0</v>
      </c>
      <c r="O26" s="105">
        <f t="shared" si="62"/>
        <v>0</v>
      </c>
      <c r="P26" s="115">
        <f t="shared" si="63"/>
        <v>0</v>
      </c>
      <c r="AB26" s="115">
        <f t="shared" si="64"/>
        <v>0</v>
      </c>
      <c r="AN26" s="115">
        <f t="shared" si="65"/>
        <v>0</v>
      </c>
      <c r="AZ26" s="115">
        <f t="shared" si="66"/>
        <v>0</v>
      </c>
      <c r="BL26" s="115">
        <f t="shared" si="67"/>
        <v>0</v>
      </c>
      <c r="BX26" s="115">
        <f t="shared" si="68"/>
        <v>0</v>
      </c>
      <c r="CJ26" s="124">
        <f t="shared" si="69"/>
        <v>0</v>
      </c>
      <c r="CV26" s="124">
        <f t="shared" si="70"/>
        <v>0</v>
      </c>
      <c r="DH26" s="124">
        <f t="shared" si="71"/>
        <v>0</v>
      </c>
      <c r="DT26" s="124">
        <f t="shared" si="72"/>
        <v>0</v>
      </c>
      <c r="EF26" s="115">
        <f t="shared" si="73"/>
        <v>0</v>
      </c>
      <c r="EM26" s="115">
        <f t="shared" si="74"/>
        <v>0</v>
      </c>
    </row>
    <row r="27" spans="1:149">
      <c r="A27" s="104">
        <v>11</v>
      </c>
      <c r="B27" s="90">
        <f>'раздел 1-2'!B27</f>
        <v>0</v>
      </c>
      <c r="C27" s="90">
        <f>'раздел 1-2'!C27</f>
        <v>0</v>
      </c>
      <c r="D27" s="115">
        <f t="shared" si="51"/>
        <v>0</v>
      </c>
      <c r="E27" s="105">
        <f t="shared" si="52"/>
        <v>0</v>
      </c>
      <c r="F27" s="105">
        <f t="shared" si="53"/>
        <v>0</v>
      </c>
      <c r="G27" s="105">
        <f t="shared" si="54"/>
        <v>0</v>
      </c>
      <c r="H27" s="105">
        <f t="shared" si="55"/>
        <v>0</v>
      </c>
      <c r="I27" s="105">
        <f t="shared" si="56"/>
        <v>0</v>
      </c>
      <c r="J27" s="105">
        <f t="shared" si="57"/>
        <v>0</v>
      </c>
      <c r="K27" s="105">
        <f t="shared" si="58"/>
        <v>0</v>
      </c>
      <c r="L27" s="105">
        <f t="shared" si="59"/>
        <v>0</v>
      </c>
      <c r="M27" s="105">
        <f t="shared" si="60"/>
        <v>0</v>
      </c>
      <c r="N27" s="105">
        <f t="shared" si="61"/>
        <v>0</v>
      </c>
      <c r="O27" s="105">
        <f t="shared" si="62"/>
        <v>0</v>
      </c>
      <c r="P27" s="115">
        <f t="shared" si="63"/>
        <v>0</v>
      </c>
      <c r="AB27" s="115">
        <f t="shared" si="64"/>
        <v>0</v>
      </c>
      <c r="AN27" s="115">
        <f t="shared" si="65"/>
        <v>0</v>
      </c>
      <c r="AZ27" s="115">
        <f t="shared" si="66"/>
        <v>0</v>
      </c>
      <c r="BL27" s="115">
        <f t="shared" si="67"/>
        <v>0</v>
      </c>
      <c r="BX27" s="115">
        <f t="shared" si="68"/>
        <v>0</v>
      </c>
      <c r="CJ27" s="124">
        <f t="shared" si="69"/>
        <v>0</v>
      </c>
      <c r="CV27" s="124">
        <f t="shared" si="70"/>
        <v>0</v>
      </c>
      <c r="DH27" s="124">
        <f t="shared" si="71"/>
        <v>0</v>
      </c>
      <c r="DT27" s="124">
        <f t="shared" si="72"/>
        <v>0</v>
      </c>
      <c r="EF27" s="115">
        <f t="shared" si="73"/>
        <v>0</v>
      </c>
      <c r="EM27" s="115">
        <f t="shared" si="74"/>
        <v>0</v>
      </c>
    </row>
    <row r="28" spans="1:149">
      <c r="A28" s="104">
        <v>12</v>
      </c>
      <c r="B28" s="90">
        <f>'раздел 1-2'!B28</f>
        <v>0</v>
      </c>
      <c r="C28" s="90">
        <f>'раздел 1-2'!C28</f>
        <v>0</v>
      </c>
      <c r="D28" s="115">
        <f t="shared" si="51"/>
        <v>0</v>
      </c>
      <c r="E28" s="105">
        <f t="shared" si="52"/>
        <v>0</v>
      </c>
      <c r="F28" s="105">
        <f t="shared" si="53"/>
        <v>0</v>
      </c>
      <c r="G28" s="105">
        <f t="shared" si="54"/>
        <v>0</v>
      </c>
      <c r="H28" s="105">
        <f t="shared" si="55"/>
        <v>0</v>
      </c>
      <c r="I28" s="105">
        <f t="shared" si="56"/>
        <v>0</v>
      </c>
      <c r="J28" s="105">
        <f t="shared" si="57"/>
        <v>0</v>
      </c>
      <c r="K28" s="105">
        <f t="shared" si="58"/>
        <v>0</v>
      </c>
      <c r="L28" s="105">
        <f t="shared" si="59"/>
        <v>0</v>
      </c>
      <c r="M28" s="105">
        <f t="shared" si="60"/>
        <v>0</v>
      </c>
      <c r="N28" s="105">
        <f t="shared" si="61"/>
        <v>0</v>
      </c>
      <c r="O28" s="105">
        <f t="shared" si="62"/>
        <v>0</v>
      </c>
      <c r="P28" s="115">
        <f t="shared" si="63"/>
        <v>0</v>
      </c>
      <c r="AB28" s="115">
        <f t="shared" si="64"/>
        <v>0</v>
      </c>
      <c r="AN28" s="115">
        <f t="shared" si="65"/>
        <v>0</v>
      </c>
      <c r="AZ28" s="115">
        <f t="shared" si="66"/>
        <v>0</v>
      </c>
      <c r="BL28" s="115">
        <f t="shared" si="67"/>
        <v>0</v>
      </c>
      <c r="BX28" s="115">
        <f t="shared" si="68"/>
        <v>0</v>
      </c>
      <c r="CJ28" s="124">
        <f t="shared" si="69"/>
        <v>0</v>
      </c>
      <c r="CV28" s="124">
        <f t="shared" si="70"/>
        <v>0</v>
      </c>
      <c r="DH28" s="124">
        <f t="shared" si="71"/>
        <v>0</v>
      </c>
      <c r="DT28" s="124">
        <f t="shared" si="72"/>
        <v>0</v>
      </c>
      <c r="EF28" s="115">
        <f t="shared" si="73"/>
        <v>0</v>
      </c>
      <c r="EM28" s="115">
        <f t="shared" si="74"/>
        <v>0</v>
      </c>
    </row>
    <row r="29" spans="1:149">
      <c r="A29" s="104">
        <v>13</v>
      </c>
      <c r="B29" s="90">
        <f>'раздел 1-2'!B29</f>
        <v>0</v>
      </c>
      <c r="C29" s="90">
        <f>'раздел 1-2'!C29</f>
        <v>0</v>
      </c>
      <c r="D29" s="115">
        <f t="shared" si="51"/>
        <v>0</v>
      </c>
      <c r="E29" s="105">
        <f t="shared" si="52"/>
        <v>0</v>
      </c>
      <c r="F29" s="105">
        <f t="shared" si="53"/>
        <v>0</v>
      </c>
      <c r="G29" s="105">
        <f t="shared" si="54"/>
        <v>0</v>
      </c>
      <c r="H29" s="105">
        <f t="shared" si="55"/>
        <v>0</v>
      </c>
      <c r="I29" s="105">
        <f t="shared" si="56"/>
        <v>0</v>
      </c>
      <c r="J29" s="105">
        <f t="shared" si="57"/>
        <v>0</v>
      </c>
      <c r="K29" s="105">
        <f t="shared" si="58"/>
        <v>0</v>
      </c>
      <c r="L29" s="105">
        <f t="shared" si="59"/>
        <v>0</v>
      </c>
      <c r="M29" s="105">
        <f t="shared" si="60"/>
        <v>0</v>
      </c>
      <c r="N29" s="105">
        <f t="shared" si="61"/>
        <v>0</v>
      </c>
      <c r="O29" s="105">
        <f t="shared" si="62"/>
        <v>0</v>
      </c>
      <c r="P29" s="115">
        <f t="shared" si="63"/>
        <v>0</v>
      </c>
      <c r="AB29" s="115">
        <f t="shared" si="64"/>
        <v>0</v>
      </c>
      <c r="AN29" s="115">
        <f t="shared" si="65"/>
        <v>0</v>
      </c>
      <c r="AZ29" s="115">
        <f t="shared" si="66"/>
        <v>0</v>
      </c>
      <c r="BL29" s="115">
        <f t="shared" si="67"/>
        <v>0</v>
      </c>
      <c r="BX29" s="115">
        <f t="shared" si="68"/>
        <v>0</v>
      </c>
      <c r="CJ29" s="124">
        <f t="shared" si="69"/>
        <v>0</v>
      </c>
      <c r="CV29" s="124">
        <f t="shared" si="70"/>
        <v>0</v>
      </c>
      <c r="DH29" s="124">
        <f t="shared" si="71"/>
        <v>0</v>
      </c>
      <c r="DT29" s="124">
        <f t="shared" si="72"/>
        <v>0</v>
      </c>
      <c r="EF29" s="115">
        <f t="shared" si="73"/>
        <v>0</v>
      </c>
      <c r="EM29" s="115">
        <f t="shared" si="74"/>
        <v>0</v>
      </c>
    </row>
    <row r="30" spans="1:149">
      <c r="A30" s="104">
        <v>14</v>
      </c>
      <c r="B30" s="90">
        <f>'раздел 1-2'!B30</f>
        <v>0</v>
      </c>
      <c r="C30" s="90">
        <f>'раздел 1-2'!C30</f>
        <v>0</v>
      </c>
      <c r="D30" s="115">
        <f t="shared" si="51"/>
        <v>0</v>
      </c>
      <c r="E30" s="105">
        <f t="shared" si="52"/>
        <v>0</v>
      </c>
      <c r="F30" s="105">
        <f t="shared" si="53"/>
        <v>0</v>
      </c>
      <c r="G30" s="105">
        <f t="shared" si="54"/>
        <v>0</v>
      </c>
      <c r="H30" s="105">
        <f t="shared" si="55"/>
        <v>0</v>
      </c>
      <c r="I30" s="105">
        <f t="shared" si="56"/>
        <v>0</v>
      </c>
      <c r="J30" s="105">
        <f t="shared" si="57"/>
        <v>0</v>
      </c>
      <c r="K30" s="105">
        <f t="shared" si="58"/>
        <v>0</v>
      </c>
      <c r="L30" s="105">
        <f t="shared" si="59"/>
        <v>0</v>
      </c>
      <c r="M30" s="105">
        <f t="shared" si="60"/>
        <v>0</v>
      </c>
      <c r="N30" s="105">
        <f t="shared" si="61"/>
        <v>0</v>
      </c>
      <c r="O30" s="105">
        <f t="shared" si="62"/>
        <v>0</v>
      </c>
      <c r="P30" s="115">
        <f t="shared" si="63"/>
        <v>0</v>
      </c>
      <c r="AB30" s="115">
        <f t="shared" si="64"/>
        <v>0</v>
      </c>
      <c r="AN30" s="115">
        <f t="shared" si="65"/>
        <v>0</v>
      </c>
      <c r="AZ30" s="115">
        <f t="shared" si="66"/>
        <v>0</v>
      </c>
      <c r="BL30" s="115">
        <f t="shared" si="67"/>
        <v>0</v>
      </c>
      <c r="BX30" s="115">
        <f t="shared" si="68"/>
        <v>0</v>
      </c>
      <c r="CJ30" s="124">
        <f t="shared" si="69"/>
        <v>0</v>
      </c>
      <c r="CV30" s="124">
        <f t="shared" si="70"/>
        <v>0</v>
      </c>
      <c r="DH30" s="124">
        <f t="shared" si="71"/>
        <v>0</v>
      </c>
      <c r="DT30" s="124">
        <f t="shared" si="72"/>
        <v>0</v>
      </c>
      <c r="EF30" s="115">
        <f t="shared" si="73"/>
        <v>0</v>
      </c>
      <c r="EM30" s="115">
        <f t="shared" si="74"/>
        <v>0</v>
      </c>
    </row>
    <row r="31" spans="1:149">
      <c r="A31" s="104">
        <v>15</v>
      </c>
      <c r="B31" s="90">
        <f>'раздел 1-2'!B31</f>
        <v>0</v>
      </c>
      <c r="C31" s="90">
        <f>'раздел 1-2'!C31</f>
        <v>0</v>
      </c>
      <c r="D31" s="115">
        <f t="shared" si="51"/>
        <v>0</v>
      </c>
      <c r="E31" s="105">
        <f t="shared" si="52"/>
        <v>0</v>
      </c>
      <c r="F31" s="105">
        <f t="shared" si="53"/>
        <v>0</v>
      </c>
      <c r="G31" s="105">
        <f t="shared" si="54"/>
        <v>0</v>
      </c>
      <c r="H31" s="105">
        <f t="shared" si="55"/>
        <v>0</v>
      </c>
      <c r="I31" s="105">
        <f t="shared" si="56"/>
        <v>0</v>
      </c>
      <c r="J31" s="105">
        <f t="shared" si="57"/>
        <v>0</v>
      </c>
      <c r="K31" s="105">
        <f t="shared" si="58"/>
        <v>0</v>
      </c>
      <c r="L31" s="105">
        <f t="shared" si="59"/>
        <v>0</v>
      </c>
      <c r="M31" s="105">
        <f t="shared" si="60"/>
        <v>0</v>
      </c>
      <c r="N31" s="105">
        <f t="shared" si="61"/>
        <v>0</v>
      </c>
      <c r="O31" s="105">
        <f t="shared" si="62"/>
        <v>0</v>
      </c>
      <c r="P31" s="115">
        <f t="shared" si="63"/>
        <v>0</v>
      </c>
      <c r="AB31" s="115">
        <f t="shared" si="64"/>
        <v>0</v>
      </c>
      <c r="AN31" s="115">
        <f t="shared" si="65"/>
        <v>0</v>
      </c>
      <c r="AZ31" s="115">
        <f t="shared" si="66"/>
        <v>0</v>
      </c>
      <c r="BL31" s="115">
        <f t="shared" si="67"/>
        <v>0</v>
      </c>
      <c r="BX31" s="115">
        <f t="shared" si="68"/>
        <v>0</v>
      </c>
      <c r="CJ31" s="124">
        <f t="shared" si="69"/>
        <v>0</v>
      </c>
      <c r="CV31" s="124">
        <f t="shared" si="70"/>
        <v>0</v>
      </c>
      <c r="DH31" s="124">
        <f t="shared" si="71"/>
        <v>0</v>
      </c>
      <c r="DT31" s="124">
        <f t="shared" si="72"/>
        <v>0</v>
      </c>
      <c r="EF31" s="115">
        <f t="shared" si="73"/>
        <v>0</v>
      </c>
      <c r="EM31" s="115">
        <f t="shared" si="74"/>
        <v>0</v>
      </c>
    </row>
    <row r="32" spans="1:149">
      <c r="A32" s="104">
        <v>16</v>
      </c>
      <c r="B32" s="90">
        <f>'раздел 1-2'!B32</f>
        <v>0</v>
      </c>
      <c r="C32" s="90">
        <f>'раздел 1-2'!C32</f>
        <v>0</v>
      </c>
      <c r="D32" s="115">
        <f t="shared" si="51"/>
        <v>0</v>
      </c>
      <c r="E32" s="105">
        <f t="shared" si="52"/>
        <v>0</v>
      </c>
      <c r="F32" s="105">
        <f t="shared" si="53"/>
        <v>0</v>
      </c>
      <c r="G32" s="105">
        <f t="shared" si="54"/>
        <v>0</v>
      </c>
      <c r="H32" s="105">
        <f t="shared" si="55"/>
        <v>0</v>
      </c>
      <c r="I32" s="105">
        <f t="shared" si="56"/>
        <v>0</v>
      </c>
      <c r="J32" s="105">
        <f t="shared" si="57"/>
        <v>0</v>
      </c>
      <c r="K32" s="105">
        <f t="shared" si="58"/>
        <v>0</v>
      </c>
      <c r="L32" s="105">
        <f t="shared" si="59"/>
        <v>0</v>
      </c>
      <c r="M32" s="105">
        <f t="shared" si="60"/>
        <v>0</v>
      </c>
      <c r="N32" s="105">
        <f t="shared" si="61"/>
        <v>0</v>
      </c>
      <c r="O32" s="105">
        <f t="shared" si="62"/>
        <v>0</v>
      </c>
      <c r="P32" s="115">
        <f t="shared" si="63"/>
        <v>0</v>
      </c>
      <c r="AB32" s="115">
        <f t="shared" si="64"/>
        <v>0</v>
      </c>
      <c r="AN32" s="115">
        <f t="shared" si="65"/>
        <v>0</v>
      </c>
      <c r="AZ32" s="115">
        <f t="shared" si="66"/>
        <v>0</v>
      </c>
      <c r="BL32" s="115">
        <f t="shared" si="67"/>
        <v>0</v>
      </c>
      <c r="BX32" s="115">
        <f t="shared" si="68"/>
        <v>0</v>
      </c>
      <c r="CJ32" s="124">
        <f t="shared" si="69"/>
        <v>0</v>
      </c>
      <c r="CV32" s="124">
        <f t="shared" si="70"/>
        <v>0</v>
      </c>
      <c r="DH32" s="124">
        <f t="shared" si="71"/>
        <v>0</v>
      </c>
      <c r="DT32" s="124">
        <f t="shared" si="72"/>
        <v>0</v>
      </c>
      <c r="EF32" s="115">
        <f t="shared" si="73"/>
        <v>0</v>
      </c>
      <c r="EM32" s="115">
        <f t="shared" si="74"/>
        <v>0</v>
      </c>
    </row>
    <row r="33" spans="1:143">
      <c r="A33" s="104">
        <v>17</v>
      </c>
      <c r="B33" s="90">
        <f>'раздел 1-2'!B33</f>
        <v>0</v>
      </c>
      <c r="C33" s="90">
        <f>'раздел 1-2'!C33</f>
        <v>0</v>
      </c>
      <c r="D33" s="115">
        <f t="shared" si="51"/>
        <v>0</v>
      </c>
      <c r="E33" s="105">
        <f t="shared" si="52"/>
        <v>0</v>
      </c>
      <c r="F33" s="105">
        <f t="shared" si="53"/>
        <v>0</v>
      </c>
      <c r="G33" s="105">
        <f t="shared" si="54"/>
        <v>0</v>
      </c>
      <c r="H33" s="105">
        <f t="shared" si="55"/>
        <v>0</v>
      </c>
      <c r="I33" s="105">
        <f t="shared" si="56"/>
        <v>0</v>
      </c>
      <c r="J33" s="105">
        <f t="shared" si="57"/>
        <v>0</v>
      </c>
      <c r="K33" s="105">
        <f t="shared" si="58"/>
        <v>0</v>
      </c>
      <c r="L33" s="105">
        <f t="shared" si="59"/>
        <v>0</v>
      </c>
      <c r="M33" s="105">
        <f t="shared" si="60"/>
        <v>0</v>
      </c>
      <c r="N33" s="105">
        <f t="shared" si="61"/>
        <v>0</v>
      </c>
      <c r="O33" s="105">
        <f t="shared" si="62"/>
        <v>0</v>
      </c>
      <c r="P33" s="115">
        <f t="shared" si="63"/>
        <v>0</v>
      </c>
      <c r="AB33" s="115">
        <f t="shared" si="64"/>
        <v>0</v>
      </c>
      <c r="AN33" s="115">
        <f t="shared" si="65"/>
        <v>0</v>
      </c>
      <c r="AZ33" s="115">
        <f t="shared" si="66"/>
        <v>0</v>
      </c>
      <c r="BL33" s="115">
        <f t="shared" si="67"/>
        <v>0</v>
      </c>
      <c r="BX33" s="115">
        <f t="shared" si="68"/>
        <v>0</v>
      </c>
      <c r="CJ33" s="124">
        <f t="shared" si="69"/>
        <v>0</v>
      </c>
      <c r="CV33" s="124">
        <f t="shared" si="70"/>
        <v>0</v>
      </c>
      <c r="DH33" s="124">
        <f t="shared" si="71"/>
        <v>0</v>
      </c>
      <c r="DT33" s="124">
        <f t="shared" si="72"/>
        <v>0</v>
      </c>
      <c r="EF33" s="115">
        <f t="shared" si="73"/>
        <v>0</v>
      </c>
      <c r="EM33" s="115">
        <f t="shared" si="74"/>
        <v>0</v>
      </c>
    </row>
    <row r="34" spans="1:143">
      <c r="A34" s="104">
        <v>18</v>
      </c>
      <c r="B34" s="90">
        <f>'раздел 1-2'!B34</f>
        <v>0</v>
      </c>
      <c r="C34" s="90">
        <f>'раздел 1-2'!C34</f>
        <v>0</v>
      </c>
      <c r="D34" s="115">
        <f t="shared" si="51"/>
        <v>0</v>
      </c>
      <c r="E34" s="105">
        <f t="shared" si="52"/>
        <v>0</v>
      </c>
      <c r="F34" s="105">
        <f t="shared" si="53"/>
        <v>0</v>
      </c>
      <c r="G34" s="105">
        <f t="shared" si="54"/>
        <v>0</v>
      </c>
      <c r="H34" s="105">
        <f t="shared" si="55"/>
        <v>0</v>
      </c>
      <c r="I34" s="105">
        <f t="shared" si="56"/>
        <v>0</v>
      </c>
      <c r="J34" s="105">
        <f t="shared" si="57"/>
        <v>0</v>
      </c>
      <c r="K34" s="105">
        <f t="shared" si="58"/>
        <v>0</v>
      </c>
      <c r="L34" s="105">
        <f t="shared" si="59"/>
        <v>0</v>
      </c>
      <c r="M34" s="105">
        <f t="shared" si="60"/>
        <v>0</v>
      </c>
      <c r="N34" s="105">
        <f t="shared" si="61"/>
        <v>0</v>
      </c>
      <c r="O34" s="105">
        <f t="shared" si="62"/>
        <v>0</v>
      </c>
      <c r="P34" s="115">
        <f t="shared" si="63"/>
        <v>0</v>
      </c>
      <c r="AB34" s="115">
        <f t="shared" si="64"/>
        <v>0</v>
      </c>
      <c r="AN34" s="115">
        <f t="shared" si="65"/>
        <v>0</v>
      </c>
      <c r="AZ34" s="115">
        <f t="shared" si="66"/>
        <v>0</v>
      </c>
      <c r="BL34" s="115">
        <f t="shared" si="67"/>
        <v>0</v>
      </c>
      <c r="BX34" s="115">
        <f t="shared" si="68"/>
        <v>0</v>
      </c>
      <c r="CJ34" s="124">
        <f t="shared" si="69"/>
        <v>0</v>
      </c>
      <c r="CV34" s="124">
        <f t="shared" si="70"/>
        <v>0</v>
      </c>
      <c r="DH34" s="124">
        <f t="shared" si="71"/>
        <v>0</v>
      </c>
      <c r="DT34" s="124">
        <f t="shared" si="72"/>
        <v>0</v>
      </c>
      <c r="EF34" s="115">
        <f t="shared" si="73"/>
        <v>0</v>
      </c>
      <c r="EM34" s="115">
        <f t="shared" si="74"/>
        <v>0</v>
      </c>
    </row>
    <row r="35" spans="1:143">
      <c r="A35" s="104">
        <v>19</v>
      </c>
      <c r="B35" s="90">
        <f>'раздел 1-2'!B35</f>
        <v>0</v>
      </c>
      <c r="C35" s="90">
        <f>'раздел 1-2'!C35</f>
        <v>0</v>
      </c>
      <c r="D35" s="115">
        <f t="shared" si="51"/>
        <v>0</v>
      </c>
      <c r="E35" s="105">
        <f t="shared" si="52"/>
        <v>0</v>
      </c>
      <c r="F35" s="105">
        <f t="shared" si="53"/>
        <v>0</v>
      </c>
      <c r="G35" s="105">
        <f t="shared" si="54"/>
        <v>0</v>
      </c>
      <c r="H35" s="105">
        <f t="shared" si="55"/>
        <v>0</v>
      </c>
      <c r="I35" s="105">
        <f t="shared" si="56"/>
        <v>0</v>
      </c>
      <c r="J35" s="105">
        <f t="shared" si="57"/>
        <v>0</v>
      </c>
      <c r="K35" s="105">
        <f t="shared" si="58"/>
        <v>0</v>
      </c>
      <c r="L35" s="105">
        <f t="shared" si="59"/>
        <v>0</v>
      </c>
      <c r="M35" s="105">
        <f t="shared" si="60"/>
        <v>0</v>
      </c>
      <c r="N35" s="105">
        <f t="shared" si="61"/>
        <v>0</v>
      </c>
      <c r="O35" s="105">
        <f t="shared" si="62"/>
        <v>0</v>
      </c>
      <c r="P35" s="115">
        <f t="shared" si="63"/>
        <v>0</v>
      </c>
      <c r="AB35" s="115">
        <f t="shared" si="64"/>
        <v>0</v>
      </c>
      <c r="AN35" s="115">
        <f t="shared" si="65"/>
        <v>0</v>
      </c>
      <c r="AZ35" s="115">
        <f t="shared" si="66"/>
        <v>0</v>
      </c>
      <c r="BL35" s="115">
        <f t="shared" si="67"/>
        <v>0</v>
      </c>
      <c r="BX35" s="115">
        <f t="shared" si="68"/>
        <v>0</v>
      </c>
      <c r="CJ35" s="124">
        <f t="shared" si="69"/>
        <v>0</v>
      </c>
      <c r="CV35" s="124">
        <f t="shared" si="70"/>
        <v>0</v>
      </c>
      <c r="DH35" s="124">
        <f t="shared" si="71"/>
        <v>0</v>
      </c>
      <c r="DT35" s="124">
        <f t="shared" si="72"/>
        <v>0</v>
      </c>
      <c r="EF35" s="115">
        <f t="shared" si="73"/>
        <v>0</v>
      </c>
      <c r="EM35" s="115">
        <f t="shared" si="74"/>
        <v>0</v>
      </c>
    </row>
    <row r="36" spans="1:143">
      <c r="A36" s="104">
        <v>20</v>
      </c>
      <c r="B36" s="90">
        <f>'раздел 1-2'!B36</f>
        <v>0</v>
      </c>
      <c r="C36" s="90">
        <f>'раздел 1-2'!C36</f>
        <v>0</v>
      </c>
      <c r="D36" s="115">
        <f t="shared" si="51"/>
        <v>0</v>
      </c>
      <c r="E36" s="105">
        <f t="shared" si="52"/>
        <v>0</v>
      </c>
      <c r="F36" s="105">
        <f t="shared" si="53"/>
        <v>0</v>
      </c>
      <c r="G36" s="105">
        <f t="shared" si="54"/>
        <v>0</v>
      </c>
      <c r="H36" s="105">
        <f t="shared" si="55"/>
        <v>0</v>
      </c>
      <c r="I36" s="105">
        <f t="shared" si="56"/>
        <v>0</v>
      </c>
      <c r="J36" s="105">
        <f t="shared" si="57"/>
        <v>0</v>
      </c>
      <c r="K36" s="105">
        <f t="shared" si="58"/>
        <v>0</v>
      </c>
      <c r="L36" s="105">
        <f t="shared" si="59"/>
        <v>0</v>
      </c>
      <c r="M36" s="105">
        <f t="shared" si="60"/>
        <v>0</v>
      </c>
      <c r="N36" s="105">
        <f t="shared" si="61"/>
        <v>0</v>
      </c>
      <c r="O36" s="105">
        <f t="shared" si="62"/>
        <v>0</v>
      </c>
      <c r="P36" s="115">
        <f t="shared" si="63"/>
        <v>0</v>
      </c>
      <c r="AB36" s="115">
        <f t="shared" si="64"/>
        <v>0</v>
      </c>
      <c r="AN36" s="115">
        <f t="shared" si="65"/>
        <v>0</v>
      </c>
      <c r="AZ36" s="115">
        <f t="shared" si="66"/>
        <v>0</v>
      </c>
      <c r="BL36" s="115">
        <f t="shared" si="67"/>
        <v>0</v>
      </c>
      <c r="BX36" s="115">
        <f t="shared" si="68"/>
        <v>0</v>
      </c>
      <c r="CJ36" s="124">
        <f t="shared" si="69"/>
        <v>0</v>
      </c>
      <c r="CV36" s="124">
        <f t="shared" si="70"/>
        <v>0</v>
      </c>
      <c r="DH36" s="124">
        <f t="shared" si="71"/>
        <v>0</v>
      </c>
      <c r="DT36" s="124">
        <f t="shared" si="72"/>
        <v>0</v>
      </c>
      <c r="EF36" s="115">
        <f t="shared" si="73"/>
        <v>0</v>
      </c>
      <c r="EM36" s="115">
        <f t="shared" si="74"/>
        <v>0</v>
      </c>
    </row>
    <row r="37" spans="1:143">
      <c r="A37" s="104">
        <v>21</v>
      </c>
      <c r="B37" s="90">
        <f>'раздел 1-2'!B37</f>
        <v>0</v>
      </c>
      <c r="C37" s="90">
        <f>'раздел 1-2'!C37</f>
        <v>0</v>
      </c>
      <c r="D37" s="115">
        <f t="shared" si="51"/>
        <v>0</v>
      </c>
      <c r="E37" s="105">
        <f t="shared" si="52"/>
        <v>0</v>
      </c>
      <c r="F37" s="105">
        <f t="shared" si="53"/>
        <v>0</v>
      </c>
      <c r="G37" s="105">
        <f t="shared" si="54"/>
        <v>0</v>
      </c>
      <c r="H37" s="105">
        <f t="shared" si="55"/>
        <v>0</v>
      </c>
      <c r="I37" s="105">
        <f t="shared" si="56"/>
        <v>0</v>
      </c>
      <c r="J37" s="105">
        <f t="shared" si="57"/>
        <v>0</v>
      </c>
      <c r="K37" s="105">
        <f t="shared" si="58"/>
        <v>0</v>
      </c>
      <c r="L37" s="105">
        <f t="shared" si="59"/>
        <v>0</v>
      </c>
      <c r="M37" s="105">
        <f t="shared" si="60"/>
        <v>0</v>
      </c>
      <c r="N37" s="105">
        <f t="shared" si="61"/>
        <v>0</v>
      </c>
      <c r="O37" s="105">
        <f t="shared" si="62"/>
        <v>0</v>
      </c>
      <c r="P37" s="115">
        <f t="shared" si="63"/>
        <v>0</v>
      </c>
      <c r="AB37" s="115">
        <f t="shared" si="64"/>
        <v>0</v>
      </c>
      <c r="AN37" s="115">
        <f t="shared" si="65"/>
        <v>0</v>
      </c>
      <c r="AZ37" s="115">
        <f t="shared" si="66"/>
        <v>0</v>
      </c>
      <c r="BL37" s="115">
        <f t="shared" si="67"/>
        <v>0</v>
      </c>
      <c r="BX37" s="115">
        <f t="shared" si="68"/>
        <v>0</v>
      </c>
      <c r="CJ37" s="124">
        <f t="shared" si="69"/>
        <v>0</v>
      </c>
      <c r="CV37" s="124">
        <f t="shared" si="70"/>
        <v>0</v>
      </c>
      <c r="DH37" s="124">
        <f t="shared" si="71"/>
        <v>0</v>
      </c>
      <c r="DT37" s="124">
        <f t="shared" si="72"/>
        <v>0</v>
      </c>
      <c r="EF37" s="115">
        <f t="shared" si="73"/>
        <v>0</v>
      </c>
      <c r="EM37" s="115">
        <f t="shared" si="74"/>
        <v>0</v>
      </c>
    </row>
    <row r="38" spans="1:143">
      <c r="A38" s="104">
        <v>22</v>
      </c>
      <c r="B38" s="90">
        <f>'раздел 1-2'!B38</f>
        <v>0</v>
      </c>
      <c r="C38" s="90">
        <f>'раздел 1-2'!C38</f>
        <v>0</v>
      </c>
      <c r="D38" s="115">
        <f t="shared" si="51"/>
        <v>0</v>
      </c>
      <c r="E38" s="105">
        <f t="shared" si="52"/>
        <v>0</v>
      </c>
      <c r="F38" s="105">
        <f t="shared" si="53"/>
        <v>0</v>
      </c>
      <c r="G38" s="105">
        <f t="shared" si="54"/>
        <v>0</v>
      </c>
      <c r="H38" s="105">
        <f t="shared" si="55"/>
        <v>0</v>
      </c>
      <c r="I38" s="105">
        <f t="shared" si="56"/>
        <v>0</v>
      </c>
      <c r="J38" s="105">
        <f t="shared" si="57"/>
        <v>0</v>
      </c>
      <c r="K38" s="105">
        <f t="shared" si="58"/>
        <v>0</v>
      </c>
      <c r="L38" s="105">
        <f t="shared" si="59"/>
        <v>0</v>
      </c>
      <c r="M38" s="105">
        <f t="shared" si="60"/>
        <v>0</v>
      </c>
      <c r="N38" s="105">
        <f t="shared" si="61"/>
        <v>0</v>
      </c>
      <c r="O38" s="105">
        <f t="shared" si="62"/>
        <v>0</v>
      </c>
      <c r="P38" s="115">
        <f t="shared" si="63"/>
        <v>0</v>
      </c>
      <c r="AB38" s="115">
        <f t="shared" si="64"/>
        <v>0</v>
      </c>
      <c r="AN38" s="115">
        <f t="shared" si="65"/>
        <v>0</v>
      </c>
      <c r="AZ38" s="115">
        <f t="shared" si="66"/>
        <v>0</v>
      </c>
      <c r="BL38" s="115">
        <f t="shared" si="67"/>
        <v>0</v>
      </c>
      <c r="BX38" s="115">
        <f t="shared" si="68"/>
        <v>0</v>
      </c>
      <c r="CJ38" s="124">
        <f t="shared" si="69"/>
        <v>0</v>
      </c>
      <c r="CV38" s="124">
        <f t="shared" si="70"/>
        <v>0</v>
      </c>
      <c r="DH38" s="124">
        <f t="shared" si="71"/>
        <v>0</v>
      </c>
      <c r="DT38" s="124">
        <f t="shared" si="72"/>
        <v>0</v>
      </c>
      <c r="EF38" s="115">
        <f t="shared" si="73"/>
        <v>0</v>
      </c>
      <c r="EM38" s="115">
        <f t="shared" si="74"/>
        <v>0</v>
      </c>
    </row>
    <row r="39" spans="1:143">
      <c r="A39" s="104">
        <v>23</v>
      </c>
      <c r="B39" s="90">
        <f>'раздел 1-2'!B39</f>
        <v>0</v>
      </c>
      <c r="C39" s="90">
        <f>'раздел 1-2'!C39</f>
        <v>0</v>
      </c>
      <c r="D39" s="115">
        <f t="shared" si="51"/>
        <v>0</v>
      </c>
      <c r="E39" s="105">
        <f t="shared" si="52"/>
        <v>0</v>
      </c>
      <c r="F39" s="105">
        <f t="shared" si="53"/>
        <v>0</v>
      </c>
      <c r="G39" s="105">
        <f t="shared" si="54"/>
        <v>0</v>
      </c>
      <c r="H39" s="105">
        <f t="shared" si="55"/>
        <v>0</v>
      </c>
      <c r="I39" s="105">
        <f t="shared" si="56"/>
        <v>0</v>
      </c>
      <c r="J39" s="105">
        <f t="shared" si="57"/>
        <v>0</v>
      </c>
      <c r="K39" s="105">
        <f t="shared" si="58"/>
        <v>0</v>
      </c>
      <c r="L39" s="105">
        <f t="shared" si="59"/>
        <v>0</v>
      </c>
      <c r="M39" s="105">
        <f t="shared" si="60"/>
        <v>0</v>
      </c>
      <c r="N39" s="105">
        <f t="shared" si="61"/>
        <v>0</v>
      </c>
      <c r="O39" s="105">
        <f t="shared" si="62"/>
        <v>0</v>
      </c>
      <c r="P39" s="115">
        <f t="shared" si="63"/>
        <v>0</v>
      </c>
      <c r="AB39" s="115">
        <f t="shared" si="64"/>
        <v>0</v>
      </c>
      <c r="AN39" s="115">
        <f t="shared" si="65"/>
        <v>0</v>
      </c>
      <c r="AZ39" s="115">
        <f t="shared" si="66"/>
        <v>0</v>
      </c>
      <c r="BL39" s="115">
        <f t="shared" si="67"/>
        <v>0</v>
      </c>
      <c r="BX39" s="115">
        <f t="shared" si="68"/>
        <v>0</v>
      </c>
      <c r="CJ39" s="124">
        <f t="shared" si="69"/>
        <v>0</v>
      </c>
      <c r="CV39" s="124">
        <f t="shared" si="70"/>
        <v>0</v>
      </c>
      <c r="DH39" s="124">
        <f t="shared" si="71"/>
        <v>0</v>
      </c>
      <c r="DT39" s="124">
        <f t="shared" si="72"/>
        <v>0</v>
      </c>
      <c r="EF39" s="115">
        <f t="shared" si="73"/>
        <v>0</v>
      </c>
      <c r="EM39" s="115">
        <f t="shared" si="74"/>
        <v>0</v>
      </c>
    </row>
    <row r="40" spans="1:143">
      <c r="A40" s="104">
        <v>24</v>
      </c>
      <c r="B40" s="90">
        <f>'раздел 1-2'!B40</f>
        <v>0</v>
      </c>
      <c r="C40" s="90">
        <f>'раздел 1-2'!C40</f>
        <v>0</v>
      </c>
      <c r="D40" s="115">
        <f t="shared" si="51"/>
        <v>0</v>
      </c>
      <c r="E40" s="105">
        <f t="shared" si="52"/>
        <v>0</v>
      </c>
      <c r="F40" s="105">
        <f t="shared" si="53"/>
        <v>0</v>
      </c>
      <c r="G40" s="105">
        <f t="shared" si="54"/>
        <v>0</v>
      </c>
      <c r="H40" s="105">
        <f t="shared" si="55"/>
        <v>0</v>
      </c>
      <c r="I40" s="105">
        <f t="shared" si="56"/>
        <v>0</v>
      </c>
      <c r="J40" s="105">
        <f t="shared" si="57"/>
        <v>0</v>
      </c>
      <c r="K40" s="105">
        <f t="shared" si="58"/>
        <v>0</v>
      </c>
      <c r="L40" s="105">
        <f t="shared" si="59"/>
        <v>0</v>
      </c>
      <c r="M40" s="105">
        <f t="shared" si="60"/>
        <v>0</v>
      </c>
      <c r="N40" s="105">
        <f t="shared" si="61"/>
        <v>0</v>
      </c>
      <c r="O40" s="105">
        <f t="shared" si="62"/>
        <v>0</v>
      </c>
      <c r="P40" s="115">
        <f t="shared" si="63"/>
        <v>0</v>
      </c>
      <c r="AB40" s="115">
        <f t="shared" si="64"/>
        <v>0</v>
      </c>
      <c r="AN40" s="115">
        <f t="shared" si="65"/>
        <v>0</v>
      </c>
      <c r="AZ40" s="115">
        <f t="shared" si="66"/>
        <v>0</v>
      </c>
      <c r="BL40" s="115">
        <f t="shared" si="67"/>
        <v>0</v>
      </c>
      <c r="BX40" s="115">
        <f t="shared" si="68"/>
        <v>0</v>
      </c>
      <c r="CJ40" s="124">
        <f t="shared" si="69"/>
        <v>0</v>
      </c>
      <c r="CV40" s="124">
        <f t="shared" si="70"/>
        <v>0</v>
      </c>
      <c r="DH40" s="124">
        <f t="shared" si="71"/>
        <v>0</v>
      </c>
      <c r="DT40" s="124">
        <f t="shared" si="72"/>
        <v>0</v>
      </c>
      <c r="EF40" s="115">
        <f t="shared" si="73"/>
        <v>0</v>
      </c>
      <c r="EM40" s="115">
        <f t="shared" si="74"/>
        <v>0</v>
      </c>
    </row>
    <row r="41" spans="1:143">
      <c r="A41" s="104">
        <v>25</v>
      </c>
      <c r="B41" s="90">
        <f>'раздел 1-2'!B41</f>
        <v>0</v>
      </c>
      <c r="C41" s="90">
        <f>'раздел 1-2'!C41</f>
        <v>0</v>
      </c>
      <c r="D41" s="115">
        <f t="shared" si="51"/>
        <v>0</v>
      </c>
      <c r="E41" s="105">
        <f t="shared" si="52"/>
        <v>0</v>
      </c>
      <c r="F41" s="105">
        <f t="shared" si="53"/>
        <v>0</v>
      </c>
      <c r="G41" s="105">
        <f t="shared" si="54"/>
        <v>0</v>
      </c>
      <c r="H41" s="105">
        <f t="shared" si="55"/>
        <v>0</v>
      </c>
      <c r="I41" s="105">
        <f t="shared" si="56"/>
        <v>0</v>
      </c>
      <c r="J41" s="105">
        <f t="shared" si="57"/>
        <v>0</v>
      </c>
      <c r="K41" s="105">
        <f t="shared" si="58"/>
        <v>0</v>
      </c>
      <c r="L41" s="105">
        <f t="shared" si="59"/>
        <v>0</v>
      </c>
      <c r="M41" s="105">
        <f t="shared" si="60"/>
        <v>0</v>
      </c>
      <c r="N41" s="105">
        <f t="shared" si="61"/>
        <v>0</v>
      </c>
      <c r="O41" s="105">
        <f t="shared" si="62"/>
        <v>0</v>
      </c>
      <c r="P41" s="115">
        <f t="shared" si="63"/>
        <v>0</v>
      </c>
      <c r="AB41" s="115">
        <f t="shared" si="64"/>
        <v>0</v>
      </c>
      <c r="AN41" s="115">
        <f t="shared" si="65"/>
        <v>0</v>
      </c>
      <c r="AZ41" s="115">
        <f t="shared" si="66"/>
        <v>0</v>
      </c>
      <c r="BL41" s="115">
        <f t="shared" si="67"/>
        <v>0</v>
      </c>
      <c r="BX41" s="115">
        <f t="shared" si="68"/>
        <v>0</v>
      </c>
      <c r="CJ41" s="124">
        <f t="shared" si="69"/>
        <v>0</v>
      </c>
      <c r="CV41" s="124">
        <f t="shared" si="70"/>
        <v>0</v>
      </c>
      <c r="DH41" s="124">
        <f t="shared" si="71"/>
        <v>0</v>
      </c>
      <c r="DT41" s="124">
        <f t="shared" si="72"/>
        <v>0</v>
      </c>
      <c r="EF41" s="115">
        <f t="shared" si="73"/>
        <v>0</v>
      </c>
      <c r="EM41" s="115">
        <f t="shared" si="74"/>
        <v>0</v>
      </c>
    </row>
    <row r="42" spans="1:143">
      <c r="A42" s="104">
        <v>26</v>
      </c>
      <c r="B42" s="90">
        <f>'раздел 1-2'!B42</f>
        <v>0</v>
      </c>
      <c r="C42" s="90">
        <f>'раздел 1-2'!C42</f>
        <v>0</v>
      </c>
      <c r="D42" s="115">
        <f t="shared" si="51"/>
        <v>0</v>
      </c>
      <c r="E42" s="105">
        <f t="shared" si="52"/>
        <v>0</v>
      </c>
      <c r="F42" s="105">
        <f t="shared" si="53"/>
        <v>0</v>
      </c>
      <c r="G42" s="105">
        <f t="shared" si="54"/>
        <v>0</v>
      </c>
      <c r="H42" s="105">
        <f t="shared" si="55"/>
        <v>0</v>
      </c>
      <c r="I42" s="105">
        <f t="shared" si="56"/>
        <v>0</v>
      </c>
      <c r="J42" s="105">
        <f t="shared" si="57"/>
        <v>0</v>
      </c>
      <c r="K42" s="105">
        <f t="shared" si="58"/>
        <v>0</v>
      </c>
      <c r="L42" s="105">
        <f t="shared" si="59"/>
        <v>0</v>
      </c>
      <c r="M42" s="105">
        <f t="shared" si="60"/>
        <v>0</v>
      </c>
      <c r="N42" s="105">
        <f t="shared" si="61"/>
        <v>0</v>
      </c>
      <c r="O42" s="105">
        <f t="shared" si="62"/>
        <v>0</v>
      </c>
      <c r="P42" s="115">
        <f t="shared" si="63"/>
        <v>0</v>
      </c>
      <c r="AB42" s="115">
        <f t="shared" si="64"/>
        <v>0</v>
      </c>
      <c r="AN42" s="115">
        <f t="shared" si="65"/>
        <v>0</v>
      </c>
      <c r="AZ42" s="115">
        <f t="shared" si="66"/>
        <v>0</v>
      </c>
      <c r="BL42" s="115">
        <f t="shared" si="67"/>
        <v>0</v>
      </c>
      <c r="BX42" s="115">
        <f t="shared" si="68"/>
        <v>0</v>
      </c>
      <c r="CJ42" s="124">
        <f t="shared" si="69"/>
        <v>0</v>
      </c>
      <c r="CV42" s="124">
        <f t="shared" si="70"/>
        <v>0</v>
      </c>
      <c r="DH42" s="124">
        <f t="shared" si="71"/>
        <v>0</v>
      </c>
      <c r="DT42" s="124">
        <f t="shared" si="72"/>
        <v>0</v>
      </c>
      <c r="EF42" s="115">
        <f t="shared" si="73"/>
        <v>0</v>
      </c>
      <c r="EM42" s="115">
        <f t="shared" si="74"/>
        <v>0</v>
      </c>
    </row>
    <row r="43" spans="1:143">
      <c r="A43" s="104">
        <v>27</v>
      </c>
      <c r="B43" s="90">
        <f>'раздел 1-2'!B43</f>
        <v>0</v>
      </c>
      <c r="C43" s="90">
        <f>'раздел 1-2'!C43</f>
        <v>0</v>
      </c>
      <c r="D43" s="115">
        <f t="shared" si="51"/>
        <v>0</v>
      </c>
      <c r="E43" s="105">
        <f t="shared" si="52"/>
        <v>0</v>
      </c>
      <c r="F43" s="105">
        <f t="shared" si="53"/>
        <v>0</v>
      </c>
      <c r="G43" s="105">
        <f t="shared" si="54"/>
        <v>0</v>
      </c>
      <c r="H43" s="105">
        <f t="shared" si="55"/>
        <v>0</v>
      </c>
      <c r="I43" s="105">
        <f t="shared" si="56"/>
        <v>0</v>
      </c>
      <c r="J43" s="105">
        <f t="shared" si="57"/>
        <v>0</v>
      </c>
      <c r="K43" s="105">
        <f t="shared" si="58"/>
        <v>0</v>
      </c>
      <c r="L43" s="105">
        <f t="shared" si="59"/>
        <v>0</v>
      </c>
      <c r="M43" s="105">
        <f t="shared" si="60"/>
        <v>0</v>
      </c>
      <c r="N43" s="105">
        <f t="shared" si="61"/>
        <v>0</v>
      </c>
      <c r="O43" s="105">
        <f t="shared" si="62"/>
        <v>0</v>
      </c>
      <c r="P43" s="115">
        <f t="shared" si="63"/>
        <v>0</v>
      </c>
      <c r="AB43" s="115">
        <f t="shared" si="64"/>
        <v>0</v>
      </c>
      <c r="AN43" s="115">
        <f t="shared" si="65"/>
        <v>0</v>
      </c>
      <c r="AZ43" s="115">
        <f t="shared" si="66"/>
        <v>0</v>
      </c>
      <c r="BL43" s="115">
        <f t="shared" si="67"/>
        <v>0</v>
      </c>
      <c r="BX43" s="115">
        <f t="shared" si="68"/>
        <v>0</v>
      </c>
      <c r="CJ43" s="124">
        <f t="shared" si="69"/>
        <v>0</v>
      </c>
      <c r="CV43" s="124">
        <f t="shared" si="70"/>
        <v>0</v>
      </c>
      <c r="DH43" s="124">
        <f t="shared" si="71"/>
        <v>0</v>
      </c>
      <c r="DT43" s="124">
        <f t="shared" si="72"/>
        <v>0</v>
      </c>
      <c r="EF43" s="115">
        <f t="shared" si="73"/>
        <v>0</v>
      </c>
      <c r="EM43" s="115">
        <f t="shared" si="74"/>
        <v>0</v>
      </c>
    </row>
    <row r="44" spans="1:143">
      <c r="A44" s="104">
        <v>28</v>
      </c>
      <c r="B44" s="90">
        <f>'раздел 1-2'!B44</f>
        <v>0</v>
      </c>
      <c r="C44" s="90">
        <f>'раздел 1-2'!C44</f>
        <v>0</v>
      </c>
      <c r="D44" s="115">
        <f t="shared" si="51"/>
        <v>0</v>
      </c>
      <c r="E44" s="105">
        <f t="shared" si="52"/>
        <v>0</v>
      </c>
      <c r="F44" s="105">
        <f t="shared" si="53"/>
        <v>0</v>
      </c>
      <c r="G44" s="105">
        <f t="shared" si="54"/>
        <v>0</v>
      </c>
      <c r="H44" s="105">
        <f t="shared" si="55"/>
        <v>0</v>
      </c>
      <c r="I44" s="105">
        <f t="shared" si="56"/>
        <v>0</v>
      </c>
      <c r="J44" s="105">
        <f t="shared" si="57"/>
        <v>0</v>
      </c>
      <c r="K44" s="105">
        <f t="shared" si="58"/>
        <v>0</v>
      </c>
      <c r="L44" s="105">
        <f t="shared" si="59"/>
        <v>0</v>
      </c>
      <c r="M44" s="105">
        <f t="shared" si="60"/>
        <v>0</v>
      </c>
      <c r="N44" s="105">
        <f t="shared" si="61"/>
        <v>0</v>
      </c>
      <c r="O44" s="105">
        <f t="shared" si="62"/>
        <v>0</v>
      </c>
      <c r="P44" s="115">
        <f t="shared" si="63"/>
        <v>0</v>
      </c>
      <c r="AB44" s="115">
        <f t="shared" si="64"/>
        <v>0</v>
      </c>
      <c r="AN44" s="115">
        <f t="shared" si="65"/>
        <v>0</v>
      </c>
      <c r="AZ44" s="115">
        <f t="shared" si="66"/>
        <v>0</v>
      </c>
      <c r="BL44" s="115">
        <f t="shared" si="67"/>
        <v>0</v>
      </c>
      <c r="BX44" s="115">
        <f t="shared" si="68"/>
        <v>0</v>
      </c>
      <c r="CJ44" s="124">
        <f t="shared" si="69"/>
        <v>0</v>
      </c>
      <c r="CV44" s="124">
        <f t="shared" si="70"/>
        <v>0</v>
      </c>
      <c r="DH44" s="124">
        <f t="shared" si="71"/>
        <v>0</v>
      </c>
      <c r="DT44" s="124">
        <f t="shared" si="72"/>
        <v>0</v>
      </c>
      <c r="EF44" s="115">
        <f t="shared" si="73"/>
        <v>0</v>
      </c>
      <c r="EM44" s="115">
        <f t="shared" si="74"/>
        <v>0</v>
      </c>
    </row>
    <row r="45" spans="1:143">
      <c r="A45" s="104">
        <v>29</v>
      </c>
      <c r="B45" s="90">
        <f>'раздел 1-2'!B45</f>
        <v>0</v>
      </c>
      <c r="C45" s="90">
        <f>'раздел 1-2'!C45</f>
        <v>0</v>
      </c>
      <c r="D45" s="115">
        <f t="shared" si="51"/>
        <v>0</v>
      </c>
      <c r="E45" s="105">
        <f t="shared" si="52"/>
        <v>0</v>
      </c>
      <c r="F45" s="105">
        <f t="shared" si="53"/>
        <v>0</v>
      </c>
      <c r="G45" s="105">
        <f t="shared" si="54"/>
        <v>0</v>
      </c>
      <c r="H45" s="105">
        <f t="shared" si="55"/>
        <v>0</v>
      </c>
      <c r="I45" s="105">
        <f t="shared" si="56"/>
        <v>0</v>
      </c>
      <c r="J45" s="105">
        <f t="shared" si="57"/>
        <v>0</v>
      </c>
      <c r="K45" s="105">
        <f t="shared" si="58"/>
        <v>0</v>
      </c>
      <c r="L45" s="105">
        <f t="shared" si="59"/>
        <v>0</v>
      </c>
      <c r="M45" s="105">
        <f t="shared" si="60"/>
        <v>0</v>
      </c>
      <c r="N45" s="105">
        <f t="shared" si="61"/>
        <v>0</v>
      </c>
      <c r="O45" s="105">
        <f t="shared" si="62"/>
        <v>0</v>
      </c>
      <c r="P45" s="115">
        <f t="shared" si="63"/>
        <v>0</v>
      </c>
      <c r="AB45" s="115">
        <f t="shared" si="64"/>
        <v>0</v>
      </c>
      <c r="AN45" s="115">
        <f t="shared" si="65"/>
        <v>0</v>
      </c>
      <c r="AZ45" s="115">
        <f t="shared" si="66"/>
        <v>0</v>
      </c>
      <c r="BL45" s="115">
        <f t="shared" si="67"/>
        <v>0</v>
      </c>
      <c r="BX45" s="115">
        <f t="shared" si="68"/>
        <v>0</v>
      </c>
      <c r="CJ45" s="124">
        <f t="shared" si="69"/>
        <v>0</v>
      </c>
      <c r="CV45" s="124">
        <f t="shared" si="70"/>
        <v>0</v>
      </c>
      <c r="DH45" s="124">
        <f t="shared" si="71"/>
        <v>0</v>
      </c>
      <c r="DT45" s="124">
        <f t="shared" si="72"/>
        <v>0</v>
      </c>
      <c r="EF45" s="115">
        <f t="shared" si="73"/>
        <v>0</v>
      </c>
      <c r="EM45" s="115">
        <f t="shared" si="74"/>
        <v>0</v>
      </c>
    </row>
    <row r="46" spans="1:143">
      <c r="A46" s="104">
        <v>30</v>
      </c>
      <c r="B46" s="90">
        <f>'раздел 1-2'!B46</f>
        <v>0</v>
      </c>
      <c r="C46" s="90">
        <f>'раздел 1-2'!C46</f>
        <v>0</v>
      </c>
      <c r="D46" s="115">
        <f t="shared" si="51"/>
        <v>0</v>
      </c>
      <c r="E46" s="105">
        <f t="shared" si="52"/>
        <v>0</v>
      </c>
      <c r="F46" s="105">
        <f t="shared" si="53"/>
        <v>0</v>
      </c>
      <c r="G46" s="105">
        <f t="shared" si="54"/>
        <v>0</v>
      </c>
      <c r="H46" s="105">
        <f t="shared" si="55"/>
        <v>0</v>
      </c>
      <c r="I46" s="105">
        <f t="shared" si="56"/>
        <v>0</v>
      </c>
      <c r="J46" s="105">
        <f t="shared" si="57"/>
        <v>0</v>
      </c>
      <c r="K46" s="105">
        <f t="shared" si="58"/>
        <v>0</v>
      </c>
      <c r="L46" s="105">
        <f t="shared" si="59"/>
        <v>0</v>
      </c>
      <c r="M46" s="105">
        <f t="shared" si="60"/>
        <v>0</v>
      </c>
      <c r="N46" s="105">
        <f t="shared" si="61"/>
        <v>0</v>
      </c>
      <c r="O46" s="105">
        <f t="shared" si="62"/>
        <v>0</v>
      </c>
      <c r="P46" s="115">
        <f t="shared" si="63"/>
        <v>0</v>
      </c>
      <c r="AB46" s="115">
        <f t="shared" si="64"/>
        <v>0</v>
      </c>
      <c r="AN46" s="115">
        <f t="shared" si="65"/>
        <v>0</v>
      </c>
      <c r="AZ46" s="115">
        <f t="shared" si="66"/>
        <v>0</v>
      </c>
      <c r="BL46" s="115">
        <f t="shared" si="67"/>
        <v>0</v>
      </c>
      <c r="BX46" s="115">
        <f t="shared" si="68"/>
        <v>0</v>
      </c>
      <c r="CJ46" s="124">
        <f t="shared" si="69"/>
        <v>0</v>
      </c>
      <c r="CV46" s="124">
        <f t="shared" si="70"/>
        <v>0</v>
      </c>
      <c r="DH46" s="124">
        <f t="shared" si="71"/>
        <v>0</v>
      </c>
      <c r="DT46" s="124">
        <f t="shared" si="72"/>
        <v>0</v>
      </c>
      <c r="EF46" s="115">
        <f t="shared" si="73"/>
        <v>0</v>
      </c>
      <c r="EM46" s="115">
        <f t="shared" si="74"/>
        <v>0</v>
      </c>
    </row>
    <row r="47" spans="1:143">
      <c r="A47" s="104">
        <v>31</v>
      </c>
      <c r="B47" s="90">
        <f>'раздел 1-2'!B47</f>
        <v>0</v>
      </c>
      <c r="C47" s="90">
        <f>'раздел 1-2'!C47</f>
        <v>0</v>
      </c>
      <c r="D47" s="115">
        <f t="shared" si="51"/>
        <v>0</v>
      </c>
      <c r="E47" s="105">
        <f t="shared" si="52"/>
        <v>0</v>
      </c>
      <c r="F47" s="105">
        <f t="shared" si="53"/>
        <v>0</v>
      </c>
      <c r="G47" s="105">
        <f t="shared" si="54"/>
        <v>0</v>
      </c>
      <c r="H47" s="105">
        <f t="shared" si="55"/>
        <v>0</v>
      </c>
      <c r="I47" s="105">
        <f t="shared" si="56"/>
        <v>0</v>
      </c>
      <c r="J47" s="105">
        <f t="shared" si="57"/>
        <v>0</v>
      </c>
      <c r="K47" s="105">
        <f t="shared" si="58"/>
        <v>0</v>
      </c>
      <c r="L47" s="105">
        <f t="shared" si="59"/>
        <v>0</v>
      </c>
      <c r="M47" s="105">
        <f t="shared" si="60"/>
        <v>0</v>
      </c>
      <c r="N47" s="105">
        <f t="shared" si="61"/>
        <v>0</v>
      </c>
      <c r="O47" s="105">
        <f t="shared" si="62"/>
        <v>0</v>
      </c>
      <c r="P47" s="115">
        <f t="shared" si="63"/>
        <v>0</v>
      </c>
      <c r="AB47" s="115">
        <f t="shared" si="64"/>
        <v>0</v>
      </c>
      <c r="AN47" s="115">
        <f t="shared" si="65"/>
        <v>0</v>
      </c>
      <c r="AZ47" s="115">
        <f t="shared" si="66"/>
        <v>0</v>
      </c>
      <c r="BL47" s="115">
        <f t="shared" si="67"/>
        <v>0</v>
      </c>
      <c r="BX47" s="115">
        <f t="shared" si="68"/>
        <v>0</v>
      </c>
      <c r="CJ47" s="124">
        <f t="shared" si="69"/>
        <v>0</v>
      </c>
      <c r="CV47" s="124">
        <f t="shared" si="70"/>
        <v>0</v>
      </c>
      <c r="DH47" s="124">
        <f t="shared" si="71"/>
        <v>0</v>
      </c>
      <c r="DT47" s="124">
        <f t="shared" si="72"/>
        <v>0</v>
      </c>
      <c r="EF47" s="115">
        <f t="shared" si="73"/>
        <v>0</v>
      </c>
      <c r="EM47" s="115">
        <f t="shared" si="74"/>
        <v>0</v>
      </c>
    </row>
    <row r="48" spans="1:143">
      <c r="A48" s="104">
        <v>32</v>
      </c>
      <c r="B48" s="90">
        <f>'раздел 1-2'!B48</f>
        <v>0</v>
      </c>
      <c r="C48" s="90">
        <f>'раздел 1-2'!C48</f>
        <v>0</v>
      </c>
      <c r="D48" s="115">
        <f t="shared" si="51"/>
        <v>0</v>
      </c>
      <c r="E48" s="105">
        <f t="shared" si="52"/>
        <v>0</v>
      </c>
      <c r="F48" s="105">
        <f t="shared" si="53"/>
        <v>0</v>
      </c>
      <c r="G48" s="105">
        <f t="shared" si="54"/>
        <v>0</v>
      </c>
      <c r="H48" s="105">
        <f t="shared" si="55"/>
        <v>0</v>
      </c>
      <c r="I48" s="105">
        <f t="shared" si="56"/>
        <v>0</v>
      </c>
      <c r="J48" s="105">
        <f t="shared" si="57"/>
        <v>0</v>
      </c>
      <c r="K48" s="105">
        <f t="shared" si="58"/>
        <v>0</v>
      </c>
      <c r="L48" s="105">
        <f t="shared" si="59"/>
        <v>0</v>
      </c>
      <c r="M48" s="105">
        <f t="shared" si="60"/>
        <v>0</v>
      </c>
      <c r="N48" s="105">
        <f t="shared" si="61"/>
        <v>0</v>
      </c>
      <c r="O48" s="105">
        <f t="shared" si="62"/>
        <v>0</v>
      </c>
      <c r="P48" s="115">
        <f t="shared" si="63"/>
        <v>0</v>
      </c>
      <c r="AB48" s="115">
        <f t="shared" si="64"/>
        <v>0</v>
      </c>
      <c r="AN48" s="115">
        <f t="shared" si="65"/>
        <v>0</v>
      </c>
      <c r="AZ48" s="115">
        <f t="shared" si="66"/>
        <v>0</v>
      </c>
      <c r="BL48" s="115">
        <f t="shared" si="67"/>
        <v>0</v>
      </c>
      <c r="BX48" s="115">
        <f t="shared" si="68"/>
        <v>0</v>
      </c>
      <c r="CJ48" s="124">
        <f t="shared" si="69"/>
        <v>0</v>
      </c>
      <c r="CV48" s="124">
        <f t="shared" si="70"/>
        <v>0</v>
      </c>
      <c r="DH48" s="124">
        <f t="shared" si="71"/>
        <v>0</v>
      </c>
      <c r="DT48" s="124">
        <f t="shared" si="72"/>
        <v>0</v>
      </c>
      <c r="EF48" s="115">
        <f t="shared" si="73"/>
        <v>0</v>
      </c>
      <c r="EM48" s="115">
        <f t="shared" si="74"/>
        <v>0</v>
      </c>
    </row>
    <row r="49" spans="1:143">
      <c r="A49" s="104">
        <v>33</v>
      </c>
      <c r="B49" s="90">
        <f>'раздел 1-2'!B49</f>
        <v>0</v>
      </c>
      <c r="C49" s="90">
        <f>'раздел 1-2'!C49</f>
        <v>0</v>
      </c>
      <c r="D49" s="115">
        <f t="shared" si="51"/>
        <v>0</v>
      </c>
      <c r="E49" s="105">
        <f t="shared" si="52"/>
        <v>0</v>
      </c>
      <c r="F49" s="105">
        <f t="shared" si="53"/>
        <v>0</v>
      </c>
      <c r="G49" s="105">
        <f t="shared" si="54"/>
        <v>0</v>
      </c>
      <c r="H49" s="105">
        <f t="shared" si="55"/>
        <v>0</v>
      </c>
      <c r="I49" s="105">
        <f t="shared" si="56"/>
        <v>0</v>
      </c>
      <c r="J49" s="105">
        <f t="shared" si="57"/>
        <v>0</v>
      </c>
      <c r="K49" s="105">
        <f t="shared" si="58"/>
        <v>0</v>
      </c>
      <c r="L49" s="105">
        <f t="shared" si="59"/>
        <v>0</v>
      </c>
      <c r="M49" s="105">
        <f t="shared" si="60"/>
        <v>0</v>
      </c>
      <c r="N49" s="105">
        <f t="shared" si="61"/>
        <v>0</v>
      </c>
      <c r="O49" s="105">
        <f t="shared" si="62"/>
        <v>0</v>
      </c>
      <c r="P49" s="115">
        <f t="shared" si="63"/>
        <v>0</v>
      </c>
      <c r="AB49" s="115">
        <f t="shared" si="64"/>
        <v>0</v>
      </c>
      <c r="AN49" s="115">
        <f t="shared" si="65"/>
        <v>0</v>
      </c>
      <c r="AZ49" s="115">
        <f t="shared" si="66"/>
        <v>0</v>
      </c>
      <c r="BL49" s="115">
        <f t="shared" si="67"/>
        <v>0</v>
      </c>
      <c r="BX49" s="115">
        <f t="shared" si="68"/>
        <v>0</v>
      </c>
      <c r="CJ49" s="124">
        <f t="shared" si="69"/>
        <v>0</v>
      </c>
      <c r="CV49" s="124">
        <f t="shared" si="70"/>
        <v>0</v>
      </c>
      <c r="DH49" s="124">
        <f t="shared" si="71"/>
        <v>0</v>
      </c>
      <c r="DT49" s="124">
        <f t="shared" si="72"/>
        <v>0</v>
      </c>
      <c r="EF49" s="115">
        <f t="shared" si="73"/>
        <v>0</v>
      </c>
      <c r="EM49" s="115">
        <f t="shared" si="74"/>
        <v>0</v>
      </c>
    </row>
    <row r="50" spans="1:143">
      <c r="A50" s="104">
        <v>34</v>
      </c>
      <c r="B50" s="90">
        <f>'раздел 1-2'!B50</f>
        <v>0</v>
      </c>
      <c r="C50" s="90">
        <f>'раздел 1-2'!C50</f>
        <v>0</v>
      </c>
      <c r="D50" s="115">
        <f t="shared" si="51"/>
        <v>0</v>
      </c>
      <c r="E50" s="105">
        <f t="shared" si="52"/>
        <v>0</v>
      </c>
      <c r="F50" s="105">
        <f t="shared" si="53"/>
        <v>0</v>
      </c>
      <c r="G50" s="105">
        <f t="shared" si="54"/>
        <v>0</v>
      </c>
      <c r="H50" s="105">
        <f t="shared" si="55"/>
        <v>0</v>
      </c>
      <c r="I50" s="105">
        <f t="shared" si="56"/>
        <v>0</v>
      </c>
      <c r="J50" s="105">
        <f t="shared" si="57"/>
        <v>0</v>
      </c>
      <c r="K50" s="105">
        <f t="shared" si="58"/>
        <v>0</v>
      </c>
      <c r="L50" s="105">
        <f t="shared" si="59"/>
        <v>0</v>
      </c>
      <c r="M50" s="105">
        <f t="shared" si="60"/>
        <v>0</v>
      </c>
      <c r="N50" s="105">
        <f t="shared" si="61"/>
        <v>0</v>
      </c>
      <c r="O50" s="105">
        <f t="shared" si="62"/>
        <v>0</v>
      </c>
      <c r="P50" s="115">
        <f t="shared" si="63"/>
        <v>0</v>
      </c>
      <c r="AB50" s="115">
        <f t="shared" si="64"/>
        <v>0</v>
      </c>
      <c r="AN50" s="115">
        <f t="shared" si="65"/>
        <v>0</v>
      </c>
      <c r="AZ50" s="115">
        <f t="shared" si="66"/>
        <v>0</v>
      </c>
      <c r="BL50" s="115">
        <f t="shared" si="67"/>
        <v>0</v>
      </c>
      <c r="BX50" s="115">
        <f t="shared" si="68"/>
        <v>0</v>
      </c>
      <c r="CJ50" s="124">
        <f t="shared" si="69"/>
        <v>0</v>
      </c>
      <c r="CV50" s="124">
        <f t="shared" si="70"/>
        <v>0</v>
      </c>
      <c r="DH50" s="124">
        <f t="shared" si="71"/>
        <v>0</v>
      </c>
      <c r="DT50" s="124">
        <f t="shared" si="72"/>
        <v>0</v>
      </c>
      <c r="EF50" s="115">
        <f t="shared" si="73"/>
        <v>0</v>
      </c>
      <c r="EM50" s="115">
        <f t="shared" si="74"/>
        <v>0</v>
      </c>
    </row>
    <row r="51" spans="1:143">
      <c r="A51" s="104">
        <v>35</v>
      </c>
      <c r="B51" s="90">
        <f>'раздел 1-2'!B51</f>
        <v>0</v>
      </c>
      <c r="C51" s="90">
        <f>'раздел 1-2'!C51</f>
        <v>0</v>
      </c>
      <c r="D51" s="115">
        <f t="shared" si="51"/>
        <v>0</v>
      </c>
      <c r="E51" s="105">
        <f t="shared" si="52"/>
        <v>0</v>
      </c>
      <c r="F51" s="105">
        <f t="shared" si="53"/>
        <v>0</v>
      </c>
      <c r="G51" s="105">
        <f t="shared" si="54"/>
        <v>0</v>
      </c>
      <c r="H51" s="105">
        <f t="shared" si="55"/>
        <v>0</v>
      </c>
      <c r="I51" s="105">
        <f t="shared" si="56"/>
        <v>0</v>
      </c>
      <c r="J51" s="105">
        <f t="shared" si="57"/>
        <v>0</v>
      </c>
      <c r="K51" s="105">
        <f t="shared" si="58"/>
        <v>0</v>
      </c>
      <c r="L51" s="105">
        <f t="shared" si="59"/>
        <v>0</v>
      </c>
      <c r="M51" s="105">
        <f t="shared" si="60"/>
        <v>0</v>
      </c>
      <c r="N51" s="105">
        <f t="shared" si="61"/>
        <v>0</v>
      </c>
      <c r="O51" s="105">
        <f t="shared" si="62"/>
        <v>0</v>
      </c>
      <c r="P51" s="115">
        <f t="shared" si="63"/>
        <v>0</v>
      </c>
      <c r="AB51" s="115">
        <f t="shared" si="64"/>
        <v>0</v>
      </c>
      <c r="AN51" s="115">
        <f t="shared" si="65"/>
        <v>0</v>
      </c>
      <c r="AZ51" s="115">
        <f t="shared" si="66"/>
        <v>0</v>
      </c>
      <c r="BL51" s="115">
        <f t="shared" si="67"/>
        <v>0</v>
      </c>
      <c r="BX51" s="115">
        <f t="shared" si="68"/>
        <v>0</v>
      </c>
      <c r="CJ51" s="124">
        <f t="shared" si="69"/>
        <v>0</v>
      </c>
      <c r="CV51" s="124">
        <f t="shared" si="70"/>
        <v>0</v>
      </c>
      <c r="DH51" s="124">
        <f t="shared" si="71"/>
        <v>0</v>
      </c>
      <c r="DT51" s="124">
        <f t="shared" si="72"/>
        <v>0</v>
      </c>
      <c r="EF51" s="115">
        <f t="shared" si="73"/>
        <v>0</v>
      </c>
      <c r="EM51" s="115">
        <f t="shared" si="74"/>
        <v>0</v>
      </c>
    </row>
    <row r="52" spans="1:143">
      <c r="A52" s="104">
        <v>36</v>
      </c>
      <c r="B52" s="90">
        <f>'раздел 1-2'!B52</f>
        <v>0</v>
      </c>
      <c r="C52" s="90">
        <f>'раздел 1-2'!C52</f>
        <v>0</v>
      </c>
      <c r="D52" s="115">
        <f t="shared" si="51"/>
        <v>0</v>
      </c>
      <c r="E52" s="105">
        <f t="shared" si="52"/>
        <v>0</v>
      </c>
      <c r="F52" s="105">
        <f t="shared" si="53"/>
        <v>0</v>
      </c>
      <c r="G52" s="105">
        <f t="shared" si="54"/>
        <v>0</v>
      </c>
      <c r="H52" s="105">
        <f t="shared" si="55"/>
        <v>0</v>
      </c>
      <c r="I52" s="105">
        <f t="shared" si="56"/>
        <v>0</v>
      </c>
      <c r="J52" s="105">
        <f t="shared" si="57"/>
        <v>0</v>
      </c>
      <c r="K52" s="105">
        <f t="shared" si="58"/>
        <v>0</v>
      </c>
      <c r="L52" s="105">
        <f t="shared" si="59"/>
        <v>0</v>
      </c>
      <c r="M52" s="105">
        <f t="shared" si="60"/>
        <v>0</v>
      </c>
      <c r="N52" s="105">
        <f t="shared" si="61"/>
        <v>0</v>
      </c>
      <c r="O52" s="105">
        <f t="shared" si="62"/>
        <v>0</v>
      </c>
      <c r="P52" s="115">
        <f t="shared" si="63"/>
        <v>0</v>
      </c>
      <c r="AB52" s="115">
        <f t="shared" si="64"/>
        <v>0</v>
      </c>
      <c r="AN52" s="115">
        <f t="shared" si="65"/>
        <v>0</v>
      </c>
      <c r="AZ52" s="115">
        <f t="shared" si="66"/>
        <v>0</v>
      </c>
      <c r="BL52" s="115">
        <f t="shared" si="67"/>
        <v>0</v>
      </c>
      <c r="BX52" s="115">
        <f t="shared" si="68"/>
        <v>0</v>
      </c>
      <c r="CJ52" s="124">
        <f t="shared" si="69"/>
        <v>0</v>
      </c>
      <c r="CV52" s="124">
        <f t="shared" si="70"/>
        <v>0</v>
      </c>
      <c r="DH52" s="124">
        <f t="shared" si="71"/>
        <v>0</v>
      </c>
      <c r="DT52" s="124">
        <f t="shared" si="72"/>
        <v>0</v>
      </c>
      <c r="EF52" s="115">
        <f t="shared" si="73"/>
        <v>0</v>
      </c>
      <c r="EM52" s="115">
        <f t="shared" si="74"/>
        <v>0</v>
      </c>
    </row>
    <row r="53" spans="1:143">
      <c r="A53" s="104">
        <v>37</v>
      </c>
      <c r="B53" s="90">
        <f>'раздел 1-2'!B53</f>
        <v>0</v>
      </c>
      <c r="C53" s="90">
        <f>'раздел 1-2'!C53</f>
        <v>0</v>
      </c>
      <c r="D53" s="115">
        <f t="shared" si="51"/>
        <v>0</v>
      </c>
      <c r="E53" s="105">
        <f t="shared" si="52"/>
        <v>0</v>
      </c>
      <c r="F53" s="105">
        <f t="shared" si="53"/>
        <v>0</v>
      </c>
      <c r="G53" s="105">
        <f t="shared" si="54"/>
        <v>0</v>
      </c>
      <c r="H53" s="105">
        <f t="shared" si="55"/>
        <v>0</v>
      </c>
      <c r="I53" s="105">
        <f t="shared" si="56"/>
        <v>0</v>
      </c>
      <c r="J53" s="105">
        <f t="shared" si="57"/>
        <v>0</v>
      </c>
      <c r="K53" s="105">
        <f t="shared" si="58"/>
        <v>0</v>
      </c>
      <c r="L53" s="105">
        <f t="shared" si="59"/>
        <v>0</v>
      </c>
      <c r="M53" s="105">
        <f t="shared" si="60"/>
        <v>0</v>
      </c>
      <c r="N53" s="105">
        <f t="shared" si="61"/>
        <v>0</v>
      </c>
      <c r="O53" s="105">
        <f t="shared" si="62"/>
        <v>0</v>
      </c>
      <c r="P53" s="115">
        <f t="shared" si="63"/>
        <v>0</v>
      </c>
      <c r="AB53" s="115">
        <f t="shared" si="64"/>
        <v>0</v>
      </c>
      <c r="AN53" s="115">
        <f t="shared" si="65"/>
        <v>0</v>
      </c>
      <c r="AZ53" s="115">
        <f t="shared" si="66"/>
        <v>0</v>
      </c>
      <c r="BL53" s="115">
        <f t="shared" si="67"/>
        <v>0</v>
      </c>
      <c r="BX53" s="115">
        <f t="shared" si="68"/>
        <v>0</v>
      </c>
      <c r="CJ53" s="124">
        <f t="shared" si="69"/>
        <v>0</v>
      </c>
      <c r="CV53" s="124">
        <f t="shared" si="70"/>
        <v>0</v>
      </c>
      <c r="DH53" s="124">
        <f t="shared" si="71"/>
        <v>0</v>
      </c>
      <c r="DT53" s="124">
        <f t="shared" si="72"/>
        <v>0</v>
      </c>
      <c r="EF53" s="115">
        <f t="shared" si="73"/>
        <v>0</v>
      </c>
      <c r="EM53" s="115">
        <f t="shared" si="74"/>
        <v>0</v>
      </c>
    </row>
    <row r="54" spans="1:143">
      <c r="A54" s="104">
        <v>38</v>
      </c>
      <c r="B54" s="90">
        <f>'раздел 1-2'!B54</f>
        <v>0</v>
      </c>
      <c r="C54" s="90">
        <f>'раздел 1-2'!C54</f>
        <v>0</v>
      </c>
      <c r="D54" s="115">
        <f t="shared" si="51"/>
        <v>0</v>
      </c>
      <c r="E54" s="105">
        <f t="shared" si="52"/>
        <v>0</v>
      </c>
      <c r="F54" s="105">
        <f t="shared" si="53"/>
        <v>0</v>
      </c>
      <c r="G54" s="105">
        <f t="shared" si="54"/>
        <v>0</v>
      </c>
      <c r="H54" s="105">
        <f t="shared" si="55"/>
        <v>0</v>
      </c>
      <c r="I54" s="105">
        <f t="shared" si="56"/>
        <v>0</v>
      </c>
      <c r="J54" s="105">
        <f t="shared" si="57"/>
        <v>0</v>
      </c>
      <c r="K54" s="105">
        <f t="shared" si="58"/>
        <v>0</v>
      </c>
      <c r="L54" s="105">
        <f t="shared" si="59"/>
        <v>0</v>
      </c>
      <c r="M54" s="105">
        <f t="shared" si="60"/>
        <v>0</v>
      </c>
      <c r="N54" s="105">
        <f t="shared" si="61"/>
        <v>0</v>
      </c>
      <c r="O54" s="105">
        <f t="shared" si="62"/>
        <v>0</v>
      </c>
      <c r="P54" s="115">
        <f t="shared" si="63"/>
        <v>0</v>
      </c>
      <c r="AB54" s="115">
        <f t="shared" si="64"/>
        <v>0</v>
      </c>
      <c r="AN54" s="115">
        <f t="shared" si="65"/>
        <v>0</v>
      </c>
      <c r="AZ54" s="115">
        <f t="shared" si="66"/>
        <v>0</v>
      </c>
      <c r="BL54" s="115">
        <f t="shared" si="67"/>
        <v>0</v>
      </c>
      <c r="BX54" s="115">
        <f t="shared" si="68"/>
        <v>0</v>
      </c>
      <c r="CJ54" s="124">
        <f t="shared" si="69"/>
        <v>0</v>
      </c>
      <c r="CV54" s="124">
        <f t="shared" si="70"/>
        <v>0</v>
      </c>
      <c r="DH54" s="124">
        <f t="shared" si="71"/>
        <v>0</v>
      </c>
      <c r="DT54" s="124">
        <f t="shared" si="72"/>
        <v>0</v>
      </c>
      <c r="EF54" s="115">
        <f t="shared" si="73"/>
        <v>0</v>
      </c>
      <c r="EM54" s="115">
        <f t="shared" si="74"/>
        <v>0</v>
      </c>
    </row>
    <row r="55" spans="1:143">
      <c r="A55" s="104">
        <v>39</v>
      </c>
      <c r="B55" s="90">
        <f>'раздел 1-2'!B55</f>
        <v>0</v>
      </c>
      <c r="C55" s="90">
        <f>'раздел 1-2'!C55</f>
        <v>0</v>
      </c>
      <c r="D55" s="115">
        <f t="shared" si="51"/>
        <v>0</v>
      </c>
      <c r="E55" s="105">
        <f t="shared" si="52"/>
        <v>0</v>
      </c>
      <c r="F55" s="105">
        <f t="shared" si="53"/>
        <v>0</v>
      </c>
      <c r="G55" s="105">
        <f t="shared" si="54"/>
        <v>0</v>
      </c>
      <c r="H55" s="105">
        <f t="shared" si="55"/>
        <v>0</v>
      </c>
      <c r="I55" s="105">
        <f t="shared" si="56"/>
        <v>0</v>
      </c>
      <c r="J55" s="105">
        <f t="shared" si="57"/>
        <v>0</v>
      </c>
      <c r="K55" s="105">
        <f t="shared" si="58"/>
        <v>0</v>
      </c>
      <c r="L55" s="105">
        <f t="shared" si="59"/>
        <v>0</v>
      </c>
      <c r="M55" s="105">
        <f t="shared" si="60"/>
        <v>0</v>
      </c>
      <c r="N55" s="105">
        <f t="shared" si="61"/>
        <v>0</v>
      </c>
      <c r="O55" s="105">
        <f t="shared" si="62"/>
        <v>0</v>
      </c>
      <c r="P55" s="115">
        <f t="shared" si="63"/>
        <v>0</v>
      </c>
      <c r="AB55" s="115">
        <f t="shared" si="64"/>
        <v>0</v>
      </c>
      <c r="AN55" s="115">
        <f t="shared" si="65"/>
        <v>0</v>
      </c>
      <c r="AZ55" s="115">
        <f t="shared" si="66"/>
        <v>0</v>
      </c>
      <c r="BL55" s="115">
        <f t="shared" si="67"/>
        <v>0</v>
      </c>
      <c r="BX55" s="115">
        <f t="shared" si="68"/>
        <v>0</v>
      </c>
      <c r="CJ55" s="124">
        <f t="shared" si="69"/>
        <v>0</v>
      </c>
      <c r="CV55" s="124">
        <f t="shared" si="70"/>
        <v>0</v>
      </c>
      <c r="DH55" s="124">
        <f t="shared" si="71"/>
        <v>0</v>
      </c>
      <c r="DT55" s="124">
        <f t="shared" si="72"/>
        <v>0</v>
      </c>
      <c r="EF55" s="115">
        <f t="shared" si="73"/>
        <v>0</v>
      </c>
      <c r="EM55" s="115">
        <f t="shared" si="74"/>
        <v>0</v>
      </c>
    </row>
    <row r="56" spans="1:143">
      <c r="A56" s="104">
        <v>40</v>
      </c>
      <c r="B56" s="90">
        <f>'раздел 1-2'!B56</f>
        <v>0</v>
      </c>
      <c r="C56" s="90">
        <f>'раздел 1-2'!C56</f>
        <v>0</v>
      </c>
      <c r="D56" s="115">
        <f t="shared" si="51"/>
        <v>0</v>
      </c>
      <c r="E56" s="105">
        <f t="shared" si="52"/>
        <v>0</v>
      </c>
      <c r="F56" s="105">
        <f t="shared" si="53"/>
        <v>0</v>
      </c>
      <c r="G56" s="105">
        <f t="shared" si="54"/>
        <v>0</v>
      </c>
      <c r="H56" s="105">
        <f t="shared" si="55"/>
        <v>0</v>
      </c>
      <c r="I56" s="105">
        <f t="shared" si="56"/>
        <v>0</v>
      </c>
      <c r="J56" s="105">
        <f t="shared" si="57"/>
        <v>0</v>
      </c>
      <c r="K56" s="105">
        <f t="shared" si="58"/>
        <v>0</v>
      </c>
      <c r="L56" s="105">
        <f t="shared" si="59"/>
        <v>0</v>
      </c>
      <c r="M56" s="105">
        <f t="shared" si="60"/>
        <v>0</v>
      </c>
      <c r="N56" s="105">
        <f t="shared" si="61"/>
        <v>0</v>
      </c>
      <c r="O56" s="105">
        <f t="shared" si="62"/>
        <v>0</v>
      </c>
      <c r="P56" s="115">
        <f t="shared" si="63"/>
        <v>0</v>
      </c>
      <c r="AB56" s="115">
        <f t="shared" si="64"/>
        <v>0</v>
      </c>
      <c r="AN56" s="115">
        <f t="shared" si="65"/>
        <v>0</v>
      </c>
      <c r="AZ56" s="115">
        <f t="shared" si="66"/>
        <v>0</v>
      </c>
      <c r="BL56" s="115">
        <f t="shared" si="67"/>
        <v>0</v>
      </c>
      <c r="BX56" s="115">
        <f t="shared" si="68"/>
        <v>0</v>
      </c>
      <c r="CJ56" s="124">
        <f t="shared" si="69"/>
        <v>0</v>
      </c>
      <c r="CV56" s="124">
        <f t="shared" si="70"/>
        <v>0</v>
      </c>
      <c r="DH56" s="124">
        <f t="shared" si="71"/>
        <v>0</v>
      </c>
      <c r="DT56" s="124">
        <f t="shared" si="72"/>
        <v>0</v>
      </c>
      <c r="EF56" s="115">
        <f t="shared" si="73"/>
        <v>0</v>
      </c>
      <c r="EM56" s="115">
        <f t="shared" si="74"/>
        <v>0</v>
      </c>
    </row>
    <row r="57" spans="1:143">
      <c r="A57" s="104">
        <v>41</v>
      </c>
      <c r="B57" s="90">
        <f>'раздел 1-2'!B57</f>
        <v>0</v>
      </c>
      <c r="C57" s="90">
        <f>'раздел 1-2'!C57</f>
        <v>0</v>
      </c>
      <c r="D57" s="115">
        <f t="shared" si="51"/>
        <v>0</v>
      </c>
      <c r="E57" s="105">
        <f t="shared" si="52"/>
        <v>0</v>
      </c>
      <c r="F57" s="105">
        <f t="shared" si="53"/>
        <v>0</v>
      </c>
      <c r="G57" s="105">
        <f t="shared" si="54"/>
        <v>0</v>
      </c>
      <c r="H57" s="105">
        <f t="shared" si="55"/>
        <v>0</v>
      </c>
      <c r="I57" s="105">
        <f t="shared" si="56"/>
        <v>0</v>
      </c>
      <c r="J57" s="105">
        <f t="shared" si="57"/>
        <v>0</v>
      </c>
      <c r="K57" s="105">
        <f t="shared" si="58"/>
        <v>0</v>
      </c>
      <c r="L57" s="105">
        <f t="shared" si="59"/>
        <v>0</v>
      </c>
      <c r="M57" s="105">
        <f t="shared" si="60"/>
        <v>0</v>
      </c>
      <c r="N57" s="105">
        <f t="shared" si="61"/>
        <v>0</v>
      </c>
      <c r="O57" s="105">
        <f t="shared" si="62"/>
        <v>0</v>
      </c>
      <c r="P57" s="115">
        <f t="shared" si="63"/>
        <v>0</v>
      </c>
      <c r="AB57" s="115">
        <f t="shared" si="64"/>
        <v>0</v>
      </c>
      <c r="AN57" s="115">
        <f t="shared" si="65"/>
        <v>0</v>
      </c>
      <c r="AZ57" s="115">
        <f t="shared" si="66"/>
        <v>0</v>
      </c>
      <c r="BL57" s="115">
        <f t="shared" si="67"/>
        <v>0</v>
      </c>
      <c r="BX57" s="115">
        <f t="shared" si="68"/>
        <v>0</v>
      </c>
      <c r="CJ57" s="124">
        <f t="shared" si="69"/>
        <v>0</v>
      </c>
      <c r="CV57" s="124">
        <f t="shared" si="70"/>
        <v>0</v>
      </c>
      <c r="DH57" s="124">
        <f t="shared" si="71"/>
        <v>0</v>
      </c>
      <c r="DT57" s="124">
        <f t="shared" si="72"/>
        <v>0</v>
      </c>
      <c r="EF57" s="115">
        <f t="shared" si="73"/>
        <v>0</v>
      </c>
      <c r="EM57" s="115">
        <f t="shared" si="74"/>
        <v>0</v>
      </c>
    </row>
    <row r="58" spans="1:143">
      <c r="A58" s="104">
        <v>42</v>
      </c>
      <c r="B58" s="90">
        <f>'раздел 1-2'!B58</f>
        <v>0</v>
      </c>
      <c r="C58" s="90">
        <f>'раздел 1-2'!C58</f>
        <v>0</v>
      </c>
      <c r="D58" s="115">
        <f t="shared" si="51"/>
        <v>0</v>
      </c>
      <c r="E58" s="105">
        <f t="shared" si="52"/>
        <v>0</v>
      </c>
      <c r="F58" s="105">
        <f t="shared" si="53"/>
        <v>0</v>
      </c>
      <c r="G58" s="105">
        <f t="shared" si="54"/>
        <v>0</v>
      </c>
      <c r="H58" s="105">
        <f t="shared" si="55"/>
        <v>0</v>
      </c>
      <c r="I58" s="105">
        <f t="shared" si="56"/>
        <v>0</v>
      </c>
      <c r="J58" s="105">
        <f t="shared" si="57"/>
        <v>0</v>
      </c>
      <c r="K58" s="105">
        <f t="shared" si="58"/>
        <v>0</v>
      </c>
      <c r="L58" s="105">
        <f t="shared" si="59"/>
        <v>0</v>
      </c>
      <c r="M58" s="105">
        <f t="shared" si="60"/>
        <v>0</v>
      </c>
      <c r="N58" s="105">
        <f t="shared" si="61"/>
        <v>0</v>
      </c>
      <c r="O58" s="105">
        <f t="shared" si="62"/>
        <v>0</v>
      </c>
      <c r="P58" s="115">
        <f t="shared" si="63"/>
        <v>0</v>
      </c>
      <c r="AB58" s="115">
        <f t="shared" si="64"/>
        <v>0</v>
      </c>
      <c r="AN58" s="115">
        <f t="shared" si="65"/>
        <v>0</v>
      </c>
      <c r="AZ58" s="115">
        <f t="shared" si="66"/>
        <v>0</v>
      </c>
      <c r="BL58" s="115">
        <f t="shared" si="67"/>
        <v>0</v>
      </c>
      <c r="BX58" s="115">
        <f t="shared" si="68"/>
        <v>0</v>
      </c>
      <c r="CJ58" s="124">
        <f t="shared" si="69"/>
        <v>0</v>
      </c>
      <c r="CV58" s="124">
        <f t="shared" si="70"/>
        <v>0</v>
      </c>
      <c r="DH58" s="124">
        <f t="shared" si="71"/>
        <v>0</v>
      </c>
      <c r="DT58" s="124">
        <f t="shared" si="72"/>
        <v>0</v>
      </c>
      <c r="EF58" s="115">
        <f t="shared" si="73"/>
        <v>0</v>
      </c>
      <c r="EM58" s="115">
        <f t="shared" si="74"/>
        <v>0</v>
      </c>
    </row>
    <row r="59" spans="1:143">
      <c r="A59" s="104">
        <v>43</v>
      </c>
      <c r="B59" s="90">
        <f>'раздел 1-2'!B59</f>
        <v>0</v>
      </c>
      <c r="C59" s="90">
        <f>'раздел 1-2'!C59</f>
        <v>0</v>
      </c>
      <c r="D59" s="115">
        <f t="shared" si="51"/>
        <v>0</v>
      </c>
      <c r="E59" s="105">
        <f t="shared" si="52"/>
        <v>0</v>
      </c>
      <c r="F59" s="105">
        <f t="shared" si="53"/>
        <v>0</v>
      </c>
      <c r="G59" s="105">
        <f t="shared" si="54"/>
        <v>0</v>
      </c>
      <c r="H59" s="105">
        <f t="shared" si="55"/>
        <v>0</v>
      </c>
      <c r="I59" s="105">
        <f t="shared" si="56"/>
        <v>0</v>
      </c>
      <c r="J59" s="105">
        <f t="shared" si="57"/>
        <v>0</v>
      </c>
      <c r="K59" s="105">
        <f t="shared" si="58"/>
        <v>0</v>
      </c>
      <c r="L59" s="105">
        <f t="shared" si="59"/>
        <v>0</v>
      </c>
      <c r="M59" s="105">
        <f t="shared" si="60"/>
        <v>0</v>
      </c>
      <c r="N59" s="105">
        <f t="shared" si="61"/>
        <v>0</v>
      </c>
      <c r="O59" s="105">
        <f t="shared" si="62"/>
        <v>0</v>
      </c>
      <c r="P59" s="115">
        <f t="shared" si="63"/>
        <v>0</v>
      </c>
      <c r="AB59" s="115">
        <f t="shared" si="64"/>
        <v>0</v>
      </c>
      <c r="AN59" s="115">
        <f t="shared" si="65"/>
        <v>0</v>
      </c>
      <c r="AZ59" s="115">
        <f t="shared" si="66"/>
        <v>0</v>
      </c>
      <c r="BL59" s="115">
        <f t="shared" si="67"/>
        <v>0</v>
      </c>
      <c r="BX59" s="115">
        <f t="shared" si="68"/>
        <v>0</v>
      </c>
      <c r="CJ59" s="124">
        <f t="shared" si="69"/>
        <v>0</v>
      </c>
      <c r="CV59" s="124">
        <f t="shared" si="70"/>
        <v>0</v>
      </c>
      <c r="DH59" s="124">
        <f t="shared" si="71"/>
        <v>0</v>
      </c>
      <c r="DT59" s="124">
        <f t="shared" si="72"/>
        <v>0</v>
      </c>
      <c r="EF59" s="115">
        <f t="shared" si="73"/>
        <v>0</v>
      </c>
      <c r="EM59" s="115">
        <f t="shared" si="74"/>
        <v>0</v>
      </c>
    </row>
    <row r="60" spans="1:143">
      <c r="A60" s="104">
        <v>44</v>
      </c>
      <c r="B60" s="90">
        <f>'раздел 1-2'!B60</f>
        <v>0</v>
      </c>
      <c r="C60" s="90">
        <f>'раздел 1-2'!C60</f>
        <v>0</v>
      </c>
      <c r="D60" s="115">
        <f t="shared" si="51"/>
        <v>0</v>
      </c>
      <c r="E60" s="105">
        <f t="shared" si="52"/>
        <v>0</v>
      </c>
      <c r="F60" s="105">
        <f t="shared" si="53"/>
        <v>0</v>
      </c>
      <c r="G60" s="105">
        <f t="shared" si="54"/>
        <v>0</v>
      </c>
      <c r="H60" s="105">
        <f t="shared" si="55"/>
        <v>0</v>
      </c>
      <c r="I60" s="105">
        <f t="shared" si="56"/>
        <v>0</v>
      </c>
      <c r="J60" s="105">
        <f t="shared" si="57"/>
        <v>0</v>
      </c>
      <c r="K60" s="105">
        <f t="shared" si="58"/>
        <v>0</v>
      </c>
      <c r="L60" s="105">
        <f t="shared" si="59"/>
        <v>0</v>
      </c>
      <c r="M60" s="105">
        <f t="shared" si="60"/>
        <v>0</v>
      </c>
      <c r="N60" s="105">
        <f t="shared" si="61"/>
        <v>0</v>
      </c>
      <c r="O60" s="105">
        <f t="shared" si="62"/>
        <v>0</v>
      </c>
      <c r="P60" s="115">
        <f t="shared" si="63"/>
        <v>0</v>
      </c>
      <c r="AB60" s="115">
        <f t="shared" si="64"/>
        <v>0</v>
      </c>
      <c r="AN60" s="115">
        <f t="shared" si="65"/>
        <v>0</v>
      </c>
      <c r="AZ60" s="115">
        <f t="shared" si="66"/>
        <v>0</v>
      </c>
      <c r="BL60" s="115">
        <f t="shared" si="67"/>
        <v>0</v>
      </c>
      <c r="BX60" s="115">
        <f t="shared" si="68"/>
        <v>0</v>
      </c>
      <c r="CJ60" s="124">
        <f t="shared" si="69"/>
        <v>0</v>
      </c>
      <c r="CV60" s="124">
        <f t="shared" si="70"/>
        <v>0</v>
      </c>
      <c r="DH60" s="124">
        <f t="shared" si="71"/>
        <v>0</v>
      </c>
      <c r="DT60" s="124">
        <f t="shared" si="72"/>
        <v>0</v>
      </c>
      <c r="EF60" s="115">
        <f t="shared" si="73"/>
        <v>0</v>
      </c>
      <c r="EM60" s="115">
        <f t="shared" si="74"/>
        <v>0</v>
      </c>
    </row>
    <row r="61" spans="1:143">
      <c r="A61" s="104">
        <v>45</v>
      </c>
      <c r="B61" s="90">
        <f>'раздел 1-2'!B61</f>
        <v>0</v>
      </c>
      <c r="C61" s="90">
        <f>'раздел 1-2'!C61</f>
        <v>0</v>
      </c>
      <c r="D61" s="115">
        <f t="shared" si="51"/>
        <v>0</v>
      </c>
      <c r="E61" s="105">
        <f t="shared" si="52"/>
        <v>0</v>
      </c>
      <c r="F61" s="105">
        <f t="shared" si="53"/>
        <v>0</v>
      </c>
      <c r="G61" s="105">
        <f t="shared" si="54"/>
        <v>0</v>
      </c>
      <c r="H61" s="105">
        <f t="shared" si="55"/>
        <v>0</v>
      </c>
      <c r="I61" s="105">
        <f t="shared" si="56"/>
        <v>0</v>
      </c>
      <c r="J61" s="105">
        <f t="shared" si="57"/>
        <v>0</v>
      </c>
      <c r="K61" s="105">
        <f t="shared" si="58"/>
        <v>0</v>
      </c>
      <c r="L61" s="105">
        <f t="shared" si="59"/>
        <v>0</v>
      </c>
      <c r="M61" s="105">
        <f t="shared" si="60"/>
        <v>0</v>
      </c>
      <c r="N61" s="105">
        <f t="shared" si="61"/>
        <v>0</v>
      </c>
      <c r="O61" s="105">
        <f t="shared" si="62"/>
        <v>0</v>
      </c>
      <c r="P61" s="115">
        <f t="shared" si="63"/>
        <v>0</v>
      </c>
      <c r="AB61" s="115">
        <f t="shared" si="64"/>
        <v>0</v>
      </c>
      <c r="AN61" s="115">
        <f t="shared" si="65"/>
        <v>0</v>
      </c>
      <c r="AZ61" s="115">
        <f t="shared" si="66"/>
        <v>0</v>
      </c>
      <c r="BL61" s="115">
        <f t="shared" si="67"/>
        <v>0</v>
      </c>
      <c r="BX61" s="115">
        <f t="shared" si="68"/>
        <v>0</v>
      </c>
      <c r="CJ61" s="124">
        <f t="shared" si="69"/>
        <v>0</v>
      </c>
      <c r="CV61" s="124">
        <f t="shared" si="70"/>
        <v>0</v>
      </c>
      <c r="DH61" s="124">
        <f t="shared" si="71"/>
        <v>0</v>
      </c>
      <c r="DT61" s="124">
        <f t="shared" si="72"/>
        <v>0</v>
      </c>
      <c r="EF61" s="115">
        <f t="shared" si="73"/>
        <v>0</v>
      </c>
      <c r="EM61" s="115">
        <f t="shared" si="74"/>
        <v>0</v>
      </c>
    </row>
    <row r="62" spans="1:143">
      <c r="A62" s="104">
        <v>46</v>
      </c>
      <c r="B62" s="90">
        <f>'раздел 1-2'!B62</f>
        <v>0</v>
      </c>
      <c r="C62" s="90">
        <f>'раздел 1-2'!C62</f>
        <v>0</v>
      </c>
      <c r="D62" s="115">
        <f t="shared" si="51"/>
        <v>0</v>
      </c>
      <c r="E62" s="105">
        <f t="shared" si="52"/>
        <v>0</v>
      </c>
      <c r="F62" s="105">
        <f t="shared" si="53"/>
        <v>0</v>
      </c>
      <c r="G62" s="105">
        <f t="shared" si="54"/>
        <v>0</v>
      </c>
      <c r="H62" s="105">
        <f t="shared" si="55"/>
        <v>0</v>
      </c>
      <c r="I62" s="105">
        <f t="shared" si="56"/>
        <v>0</v>
      </c>
      <c r="J62" s="105">
        <f t="shared" si="57"/>
        <v>0</v>
      </c>
      <c r="K62" s="105">
        <f t="shared" si="58"/>
        <v>0</v>
      </c>
      <c r="L62" s="105">
        <f t="shared" si="59"/>
        <v>0</v>
      </c>
      <c r="M62" s="105">
        <f t="shared" si="60"/>
        <v>0</v>
      </c>
      <c r="N62" s="105">
        <f t="shared" si="61"/>
        <v>0</v>
      </c>
      <c r="O62" s="105">
        <f t="shared" si="62"/>
        <v>0</v>
      </c>
      <c r="P62" s="115">
        <f t="shared" si="63"/>
        <v>0</v>
      </c>
      <c r="AB62" s="115">
        <f t="shared" si="64"/>
        <v>0</v>
      </c>
      <c r="AN62" s="115">
        <f t="shared" si="65"/>
        <v>0</v>
      </c>
      <c r="AZ62" s="115">
        <f t="shared" si="66"/>
        <v>0</v>
      </c>
      <c r="BL62" s="115">
        <f t="shared" si="67"/>
        <v>0</v>
      </c>
      <c r="BX62" s="115">
        <f t="shared" si="68"/>
        <v>0</v>
      </c>
      <c r="CJ62" s="124">
        <f t="shared" si="69"/>
        <v>0</v>
      </c>
      <c r="CV62" s="124">
        <f t="shared" si="70"/>
        <v>0</v>
      </c>
      <c r="DH62" s="124">
        <f t="shared" si="71"/>
        <v>0</v>
      </c>
      <c r="DT62" s="124">
        <f t="shared" si="72"/>
        <v>0</v>
      </c>
      <c r="EF62" s="115">
        <f t="shared" si="73"/>
        <v>0</v>
      </c>
      <c r="EM62" s="115">
        <f t="shared" si="74"/>
        <v>0</v>
      </c>
    </row>
    <row r="63" spans="1:143">
      <c r="A63" s="104">
        <v>47</v>
      </c>
      <c r="B63" s="90">
        <f>'раздел 1-2'!B63</f>
        <v>0</v>
      </c>
      <c r="C63" s="90">
        <f>'раздел 1-2'!C63</f>
        <v>0</v>
      </c>
      <c r="D63" s="115">
        <f t="shared" si="51"/>
        <v>0</v>
      </c>
      <c r="E63" s="105">
        <f t="shared" si="52"/>
        <v>0</v>
      </c>
      <c r="F63" s="105">
        <f t="shared" si="53"/>
        <v>0</v>
      </c>
      <c r="G63" s="105">
        <f t="shared" si="54"/>
        <v>0</v>
      </c>
      <c r="H63" s="105">
        <f t="shared" si="55"/>
        <v>0</v>
      </c>
      <c r="I63" s="105">
        <f t="shared" si="56"/>
        <v>0</v>
      </c>
      <c r="J63" s="105">
        <f t="shared" si="57"/>
        <v>0</v>
      </c>
      <c r="K63" s="105">
        <f t="shared" si="58"/>
        <v>0</v>
      </c>
      <c r="L63" s="105">
        <f t="shared" si="59"/>
        <v>0</v>
      </c>
      <c r="M63" s="105">
        <f t="shared" si="60"/>
        <v>0</v>
      </c>
      <c r="N63" s="105">
        <f t="shared" si="61"/>
        <v>0</v>
      </c>
      <c r="O63" s="105">
        <f t="shared" si="62"/>
        <v>0</v>
      </c>
      <c r="P63" s="115">
        <f t="shared" si="63"/>
        <v>0</v>
      </c>
      <c r="AB63" s="115">
        <f t="shared" si="64"/>
        <v>0</v>
      </c>
      <c r="AN63" s="115">
        <f t="shared" si="65"/>
        <v>0</v>
      </c>
      <c r="AZ63" s="115">
        <f t="shared" si="66"/>
        <v>0</v>
      </c>
      <c r="BL63" s="115">
        <f t="shared" si="67"/>
        <v>0</v>
      </c>
      <c r="BX63" s="115">
        <f t="shared" si="68"/>
        <v>0</v>
      </c>
      <c r="CJ63" s="124">
        <f t="shared" si="69"/>
        <v>0</v>
      </c>
      <c r="CV63" s="124">
        <f t="shared" si="70"/>
        <v>0</v>
      </c>
      <c r="DH63" s="124">
        <f t="shared" si="71"/>
        <v>0</v>
      </c>
      <c r="DT63" s="124">
        <f t="shared" si="72"/>
        <v>0</v>
      </c>
      <c r="EF63" s="115">
        <f t="shared" si="73"/>
        <v>0</v>
      </c>
      <c r="EM63" s="115">
        <f t="shared" si="74"/>
        <v>0</v>
      </c>
    </row>
    <row r="64" spans="1:143">
      <c r="A64" s="104">
        <v>48</v>
      </c>
      <c r="B64" s="90">
        <f>'раздел 1-2'!B64</f>
        <v>0</v>
      </c>
      <c r="C64" s="90">
        <f>'раздел 1-2'!C64</f>
        <v>0</v>
      </c>
      <c r="D64" s="115">
        <f t="shared" si="51"/>
        <v>0</v>
      </c>
      <c r="E64" s="105">
        <f t="shared" si="52"/>
        <v>0</v>
      </c>
      <c r="F64" s="105">
        <f t="shared" si="53"/>
        <v>0</v>
      </c>
      <c r="G64" s="105">
        <f t="shared" si="54"/>
        <v>0</v>
      </c>
      <c r="H64" s="105">
        <f t="shared" si="55"/>
        <v>0</v>
      </c>
      <c r="I64" s="105">
        <f t="shared" si="56"/>
        <v>0</v>
      </c>
      <c r="J64" s="105">
        <f t="shared" si="57"/>
        <v>0</v>
      </c>
      <c r="K64" s="105">
        <f t="shared" si="58"/>
        <v>0</v>
      </c>
      <c r="L64" s="105">
        <f t="shared" si="59"/>
        <v>0</v>
      </c>
      <c r="M64" s="105">
        <f t="shared" si="60"/>
        <v>0</v>
      </c>
      <c r="N64" s="105">
        <f t="shared" si="61"/>
        <v>0</v>
      </c>
      <c r="O64" s="105">
        <f t="shared" si="62"/>
        <v>0</v>
      </c>
      <c r="P64" s="115">
        <f t="shared" si="63"/>
        <v>0</v>
      </c>
      <c r="AB64" s="115">
        <f t="shared" si="64"/>
        <v>0</v>
      </c>
      <c r="AN64" s="115">
        <f t="shared" si="65"/>
        <v>0</v>
      </c>
      <c r="AZ64" s="115">
        <f t="shared" si="66"/>
        <v>0</v>
      </c>
      <c r="BL64" s="115">
        <f t="shared" si="67"/>
        <v>0</v>
      </c>
      <c r="BX64" s="115">
        <f t="shared" si="68"/>
        <v>0</v>
      </c>
      <c r="CJ64" s="124">
        <f t="shared" si="69"/>
        <v>0</v>
      </c>
      <c r="CV64" s="124">
        <f t="shared" si="70"/>
        <v>0</v>
      </c>
      <c r="DH64" s="124">
        <f t="shared" si="71"/>
        <v>0</v>
      </c>
      <c r="DT64" s="124">
        <f t="shared" si="72"/>
        <v>0</v>
      </c>
      <c r="EF64" s="115">
        <f t="shared" si="73"/>
        <v>0</v>
      </c>
      <c r="EM64" s="115">
        <f t="shared" si="74"/>
        <v>0</v>
      </c>
    </row>
    <row r="65" spans="1:143">
      <c r="A65" s="104">
        <v>49</v>
      </c>
      <c r="B65" s="90">
        <f>'раздел 1-2'!B65</f>
        <v>0</v>
      </c>
      <c r="C65" s="90">
        <f>'раздел 1-2'!C65</f>
        <v>0</v>
      </c>
      <c r="D65" s="115">
        <f t="shared" si="51"/>
        <v>0</v>
      </c>
      <c r="E65" s="105">
        <f t="shared" si="52"/>
        <v>0</v>
      </c>
      <c r="F65" s="105">
        <f t="shared" si="53"/>
        <v>0</v>
      </c>
      <c r="G65" s="105">
        <f t="shared" si="54"/>
        <v>0</v>
      </c>
      <c r="H65" s="105">
        <f t="shared" si="55"/>
        <v>0</v>
      </c>
      <c r="I65" s="105">
        <f t="shared" si="56"/>
        <v>0</v>
      </c>
      <c r="J65" s="105">
        <f t="shared" si="57"/>
        <v>0</v>
      </c>
      <c r="K65" s="105">
        <f t="shared" si="58"/>
        <v>0</v>
      </c>
      <c r="L65" s="105">
        <f t="shared" si="59"/>
        <v>0</v>
      </c>
      <c r="M65" s="105">
        <f t="shared" si="60"/>
        <v>0</v>
      </c>
      <c r="N65" s="105">
        <f t="shared" si="61"/>
        <v>0</v>
      </c>
      <c r="O65" s="105">
        <f t="shared" si="62"/>
        <v>0</v>
      </c>
      <c r="P65" s="115">
        <f t="shared" si="63"/>
        <v>0</v>
      </c>
      <c r="AB65" s="115">
        <f t="shared" si="64"/>
        <v>0</v>
      </c>
      <c r="AN65" s="115">
        <f t="shared" si="65"/>
        <v>0</v>
      </c>
      <c r="AZ65" s="115">
        <f t="shared" si="66"/>
        <v>0</v>
      </c>
      <c r="BL65" s="115">
        <f t="shared" si="67"/>
        <v>0</v>
      </c>
      <c r="BX65" s="115">
        <f t="shared" si="68"/>
        <v>0</v>
      </c>
      <c r="CJ65" s="124">
        <f t="shared" si="69"/>
        <v>0</v>
      </c>
      <c r="CV65" s="124">
        <f t="shared" si="70"/>
        <v>0</v>
      </c>
      <c r="DH65" s="124">
        <f t="shared" si="71"/>
        <v>0</v>
      </c>
      <c r="DT65" s="124">
        <f t="shared" si="72"/>
        <v>0</v>
      </c>
      <c r="EF65" s="115">
        <f t="shared" si="73"/>
        <v>0</v>
      </c>
      <c r="EM65" s="115">
        <f t="shared" si="74"/>
        <v>0</v>
      </c>
    </row>
    <row r="66" spans="1:143">
      <c r="A66" s="104">
        <v>50</v>
      </c>
      <c r="B66" s="90">
        <f>'раздел 1-2'!B66</f>
        <v>0</v>
      </c>
      <c r="C66" s="90">
        <f>'раздел 1-2'!C66</f>
        <v>0</v>
      </c>
      <c r="D66" s="115">
        <f t="shared" si="51"/>
        <v>0</v>
      </c>
      <c r="E66" s="105">
        <f t="shared" si="52"/>
        <v>0</v>
      </c>
      <c r="F66" s="105">
        <f t="shared" si="53"/>
        <v>0</v>
      </c>
      <c r="G66" s="105">
        <f t="shared" si="54"/>
        <v>0</v>
      </c>
      <c r="H66" s="105">
        <f t="shared" si="55"/>
        <v>0</v>
      </c>
      <c r="I66" s="105">
        <f t="shared" si="56"/>
        <v>0</v>
      </c>
      <c r="J66" s="105">
        <f t="shared" si="57"/>
        <v>0</v>
      </c>
      <c r="K66" s="105">
        <f t="shared" si="58"/>
        <v>0</v>
      </c>
      <c r="L66" s="105">
        <f t="shared" si="59"/>
        <v>0</v>
      </c>
      <c r="M66" s="105">
        <f t="shared" si="60"/>
        <v>0</v>
      </c>
      <c r="N66" s="105">
        <f t="shared" si="61"/>
        <v>0</v>
      </c>
      <c r="O66" s="105">
        <f t="shared" si="62"/>
        <v>0</v>
      </c>
      <c r="P66" s="115">
        <f t="shared" si="63"/>
        <v>0</v>
      </c>
      <c r="AB66" s="115">
        <f t="shared" si="64"/>
        <v>0</v>
      </c>
      <c r="AN66" s="115">
        <f t="shared" si="65"/>
        <v>0</v>
      </c>
      <c r="AZ66" s="115">
        <f t="shared" si="66"/>
        <v>0</v>
      </c>
      <c r="BL66" s="115">
        <f t="shared" si="67"/>
        <v>0</v>
      </c>
      <c r="BX66" s="115">
        <f t="shared" si="68"/>
        <v>0</v>
      </c>
      <c r="CJ66" s="124">
        <f t="shared" si="69"/>
        <v>0</v>
      </c>
      <c r="CV66" s="124">
        <f t="shared" si="70"/>
        <v>0</v>
      </c>
      <c r="DH66" s="124">
        <f t="shared" si="71"/>
        <v>0</v>
      </c>
      <c r="DT66" s="124">
        <f t="shared" si="72"/>
        <v>0</v>
      </c>
      <c r="EF66" s="115">
        <f t="shared" si="73"/>
        <v>0</v>
      </c>
      <c r="EM66" s="115">
        <f t="shared" si="74"/>
        <v>0</v>
      </c>
    </row>
    <row r="67" spans="1:143">
      <c r="A67" s="104">
        <v>51</v>
      </c>
      <c r="B67" s="90">
        <f>'раздел 1-2'!B67</f>
        <v>0</v>
      </c>
      <c r="C67" s="90">
        <f>'раздел 1-2'!C67</f>
        <v>0</v>
      </c>
      <c r="D67" s="115">
        <f t="shared" si="51"/>
        <v>0</v>
      </c>
      <c r="E67" s="105">
        <f t="shared" si="52"/>
        <v>0</v>
      </c>
      <c r="F67" s="105">
        <f t="shared" si="53"/>
        <v>0</v>
      </c>
      <c r="G67" s="105">
        <f t="shared" si="54"/>
        <v>0</v>
      </c>
      <c r="H67" s="105">
        <f t="shared" si="55"/>
        <v>0</v>
      </c>
      <c r="I67" s="105">
        <f t="shared" si="56"/>
        <v>0</v>
      </c>
      <c r="J67" s="105">
        <f t="shared" si="57"/>
        <v>0</v>
      </c>
      <c r="K67" s="105">
        <f t="shared" si="58"/>
        <v>0</v>
      </c>
      <c r="L67" s="105">
        <f t="shared" si="59"/>
        <v>0</v>
      </c>
      <c r="M67" s="105">
        <f t="shared" si="60"/>
        <v>0</v>
      </c>
      <c r="N67" s="105">
        <f t="shared" si="61"/>
        <v>0</v>
      </c>
      <c r="O67" s="105">
        <f t="shared" si="62"/>
        <v>0</v>
      </c>
      <c r="P67" s="115">
        <f t="shared" si="63"/>
        <v>0</v>
      </c>
      <c r="AB67" s="115">
        <f t="shared" si="64"/>
        <v>0</v>
      </c>
      <c r="AN67" s="115">
        <f t="shared" si="65"/>
        <v>0</v>
      </c>
      <c r="AZ67" s="115">
        <f t="shared" si="66"/>
        <v>0</v>
      </c>
      <c r="BL67" s="115">
        <f t="shared" si="67"/>
        <v>0</v>
      </c>
      <c r="BX67" s="115">
        <f t="shared" si="68"/>
        <v>0</v>
      </c>
      <c r="CJ67" s="124">
        <f t="shared" si="69"/>
        <v>0</v>
      </c>
      <c r="CV67" s="124">
        <f t="shared" si="70"/>
        <v>0</v>
      </c>
      <c r="DH67" s="124">
        <f t="shared" si="71"/>
        <v>0</v>
      </c>
      <c r="DT67" s="124">
        <f t="shared" si="72"/>
        <v>0</v>
      </c>
      <c r="EF67" s="115">
        <f t="shared" si="73"/>
        <v>0</v>
      </c>
      <c r="EM67" s="115">
        <f t="shared" si="74"/>
        <v>0</v>
      </c>
    </row>
    <row r="68" spans="1:143">
      <c r="A68" s="104">
        <v>52</v>
      </c>
      <c r="B68" s="90">
        <f>'раздел 1-2'!B68</f>
        <v>0</v>
      </c>
      <c r="C68" s="90">
        <f>'раздел 1-2'!C68</f>
        <v>0</v>
      </c>
      <c r="D68" s="115">
        <f t="shared" si="51"/>
        <v>0</v>
      </c>
      <c r="E68" s="105">
        <f t="shared" si="52"/>
        <v>0</v>
      </c>
      <c r="F68" s="105">
        <f t="shared" si="53"/>
        <v>0</v>
      </c>
      <c r="G68" s="105">
        <f t="shared" si="54"/>
        <v>0</v>
      </c>
      <c r="H68" s="105">
        <f t="shared" si="55"/>
        <v>0</v>
      </c>
      <c r="I68" s="105">
        <f t="shared" si="56"/>
        <v>0</v>
      </c>
      <c r="J68" s="105">
        <f t="shared" si="57"/>
        <v>0</v>
      </c>
      <c r="K68" s="105">
        <f t="shared" si="58"/>
        <v>0</v>
      </c>
      <c r="L68" s="105">
        <f t="shared" si="59"/>
        <v>0</v>
      </c>
      <c r="M68" s="105">
        <f t="shared" si="60"/>
        <v>0</v>
      </c>
      <c r="N68" s="105">
        <f t="shared" si="61"/>
        <v>0</v>
      </c>
      <c r="O68" s="105">
        <f t="shared" si="62"/>
        <v>0</v>
      </c>
      <c r="P68" s="115">
        <f t="shared" si="63"/>
        <v>0</v>
      </c>
      <c r="AB68" s="115">
        <f t="shared" si="64"/>
        <v>0</v>
      </c>
      <c r="AN68" s="115">
        <f t="shared" si="65"/>
        <v>0</v>
      </c>
      <c r="AZ68" s="115">
        <f t="shared" si="66"/>
        <v>0</v>
      </c>
      <c r="BL68" s="115">
        <f t="shared" si="67"/>
        <v>0</v>
      </c>
      <c r="BX68" s="115">
        <f t="shared" si="68"/>
        <v>0</v>
      </c>
      <c r="CJ68" s="124">
        <f t="shared" si="69"/>
        <v>0</v>
      </c>
      <c r="CV68" s="124">
        <f t="shared" si="70"/>
        <v>0</v>
      </c>
      <c r="DH68" s="124">
        <f t="shared" si="71"/>
        <v>0</v>
      </c>
      <c r="DT68" s="124">
        <f t="shared" si="72"/>
        <v>0</v>
      </c>
      <c r="EF68" s="115">
        <f t="shared" si="73"/>
        <v>0</v>
      </c>
      <c r="EM68" s="115">
        <f t="shared" si="74"/>
        <v>0</v>
      </c>
    </row>
    <row r="69" spans="1:143">
      <c r="A69" s="104">
        <v>53</v>
      </c>
      <c r="B69" s="90">
        <f>'раздел 1-2'!B69</f>
        <v>0</v>
      </c>
      <c r="C69" s="90">
        <f>'раздел 1-2'!C69</f>
        <v>0</v>
      </c>
      <c r="D69" s="115">
        <f t="shared" si="51"/>
        <v>0</v>
      </c>
      <c r="E69" s="105">
        <f t="shared" si="52"/>
        <v>0</v>
      </c>
      <c r="F69" s="105">
        <f t="shared" si="53"/>
        <v>0</v>
      </c>
      <c r="G69" s="105">
        <f t="shared" si="54"/>
        <v>0</v>
      </c>
      <c r="H69" s="105">
        <f t="shared" si="55"/>
        <v>0</v>
      </c>
      <c r="I69" s="105">
        <f t="shared" si="56"/>
        <v>0</v>
      </c>
      <c r="J69" s="105">
        <f t="shared" si="57"/>
        <v>0</v>
      </c>
      <c r="K69" s="105">
        <f t="shared" si="58"/>
        <v>0</v>
      </c>
      <c r="L69" s="105">
        <f t="shared" si="59"/>
        <v>0</v>
      </c>
      <c r="M69" s="105">
        <f t="shared" si="60"/>
        <v>0</v>
      </c>
      <c r="N69" s="105">
        <f t="shared" si="61"/>
        <v>0</v>
      </c>
      <c r="O69" s="105">
        <f t="shared" si="62"/>
        <v>0</v>
      </c>
      <c r="P69" s="115">
        <f t="shared" si="63"/>
        <v>0</v>
      </c>
      <c r="AB69" s="115">
        <f t="shared" si="64"/>
        <v>0</v>
      </c>
      <c r="AN69" s="115">
        <f t="shared" si="65"/>
        <v>0</v>
      </c>
      <c r="AZ69" s="115">
        <f t="shared" si="66"/>
        <v>0</v>
      </c>
      <c r="BL69" s="115">
        <f t="shared" si="67"/>
        <v>0</v>
      </c>
      <c r="BX69" s="115">
        <f t="shared" si="68"/>
        <v>0</v>
      </c>
      <c r="CJ69" s="124">
        <f t="shared" si="69"/>
        <v>0</v>
      </c>
      <c r="CV69" s="124">
        <f t="shared" si="70"/>
        <v>0</v>
      </c>
      <c r="DH69" s="124">
        <f t="shared" si="71"/>
        <v>0</v>
      </c>
      <c r="DT69" s="124">
        <f t="shared" si="72"/>
        <v>0</v>
      </c>
      <c r="EF69" s="115">
        <f t="shared" si="73"/>
        <v>0</v>
      </c>
      <c r="EM69" s="115">
        <f t="shared" si="74"/>
        <v>0</v>
      </c>
    </row>
    <row r="70" spans="1:143">
      <c r="A70" s="104">
        <v>54</v>
      </c>
      <c r="B70" s="90">
        <f>'раздел 1-2'!B70</f>
        <v>0</v>
      </c>
      <c r="C70" s="90">
        <f>'раздел 1-2'!C70</f>
        <v>0</v>
      </c>
      <c r="D70" s="115">
        <f t="shared" si="51"/>
        <v>0</v>
      </c>
      <c r="E70" s="105">
        <f t="shared" si="52"/>
        <v>0</v>
      </c>
      <c r="F70" s="105">
        <f t="shared" si="53"/>
        <v>0</v>
      </c>
      <c r="G70" s="105">
        <f t="shared" si="54"/>
        <v>0</v>
      </c>
      <c r="H70" s="105">
        <f t="shared" si="55"/>
        <v>0</v>
      </c>
      <c r="I70" s="105">
        <f t="shared" si="56"/>
        <v>0</v>
      </c>
      <c r="J70" s="105">
        <f t="shared" si="57"/>
        <v>0</v>
      </c>
      <c r="K70" s="105">
        <f t="shared" si="58"/>
        <v>0</v>
      </c>
      <c r="L70" s="105">
        <f t="shared" si="59"/>
        <v>0</v>
      </c>
      <c r="M70" s="105">
        <f t="shared" si="60"/>
        <v>0</v>
      </c>
      <c r="N70" s="105">
        <f t="shared" si="61"/>
        <v>0</v>
      </c>
      <c r="O70" s="105">
        <f t="shared" si="62"/>
        <v>0</v>
      </c>
      <c r="P70" s="115">
        <f t="shared" si="63"/>
        <v>0</v>
      </c>
      <c r="AB70" s="115">
        <f t="shared" si="64"/>
        <v>0</v>
      </c>
      <c r="AN70" s="115">
        <f t="shared" si="65"/>
        <v>0</v>
      </c>
      <c r="AZ70" s="115">
        <f t="shared" si="66"/>
        <v>0</v>
      </c>
      <c r="BL70" s="115">
        <f t="shared" si="67"/>
        <v>0</v>
      </c>
      <c r="BX70" s="115">
        <f t="shared" si="68"/>
        <v>0</v>
      </c>
      <c r="CJ70" s="124">
        <f t="shared" si="69"/>
        <v>0</v>
      </c>
      <c r="CV70" s="124">
        <f t="shared" si="70"/>
        <v>0</v>
      </c>
      <c r="DH70" s="124">
        <f t="shared" si="71"/>
        <v>0</v>
      </c>
      <c r="DT70" s="124">
        <f t="shared" si="72"/>
        <v>0</v>
      </c>
      <c r="EF70" s="115">
        <f t="shared" si="73"/>
        <v>0</v>
      </c>
      <c r="EM70" s="115">
        <f t="shared" si="74"/>
        <v>0</v>
      </c>
    </row>
    <row r="71" spans="1:143">
      <c r="A71" s="104">
        <v>55</v>
      </c>
      <c r="B71" s="90">
        <f>'раздел 1-2'!B71</f>
        <v>0</v>
      </c>
      <c r="C71" s="90">
        <f>'раздел 1-2'!C71</f>
        <v>0</v>
      </c>
      <c r="D71" s="115">
        <f t="shared" si="51"/>
        <v>0</v>
      </c>
      <c r="E71" s="105">
        <f t="shared" si="52"/>
        <v>0</v>
      </c>
      <c r="F71" s="105">
        <f t="shared" si="53"/>
        <v>0</v>
      </c>
      <c r="G71" s="105">
        <f t="shared" si="54"/>
        <v>0</v>
      </c>
      <c r="H71" s="105">
        <f t="shared" si="55"/>
        <v>0</v>
      </c>
      <c r="I71" s="105">
        <f t="shared" si="56"/>
        <v>0</v>
      </c>
      <c r="J71" s="105">
        <f t="shared" si="57"/>
        <v>0</v>
      </c>
      <c r="K71" s="105">
        <f t="shared" si="58"/>
        <v>0</v>
      </c>
      <c r="L71" s="105">
        <f t="shared" si="59"/>
        <v>0</v>
      </c>
      <c r="M71" s="105">
        <f t="shared" si="60"/>
        <v>0</v>
      </c>
      <c r="N71" s="105">
        <f t="shared" si="61"/>
        <v>0</v>
      </c>
      <c r="O71" s="105">
        <f t="shared" si="62"/>
        <v>0</v>
      </c>
      <c r="P71" s="115">
        <f t="shared" si="63"/>
        <v>0</v>
      </c>
      <c r="AB71" s="115">
        <f t="shared" si="64"/>
        <v>0</v>
      </c>
      <c r="AN71" s="115">
        <f t="shared" si="65"/>
        <v>0</v>
      </c>
      <c r="AZ71" s="115">
        <f t="shared" si="66"/>
        <v>0</v>
      </c>
      <c r="BL71" s="115">
        <f t="shared" si="67"/>
        <v>0</v>
      </c>
      <c r="BX71" s="115">
        <f t="shared" si="68"/>
        <v>0</v>
      </c>
      <c r="CJ71" s="124">
        <f t="shared" si="69"/>
        <v>0</v>
      </c>
      <c r="CV71" s="124">
        <f t="shared" si="70"/>
        <v>0</v>
      </c>
      <c r="DH71" s="124">
        <f t="shared" si="71"/>
        <v>0</v>
      </c>
      <c r="DT71" s="124">
        <f t="shared" si="72"/>
        <v>0</v>
      </c>
      <c r="EF71" s="115">
        <f t="shared" si="73"/>
        <v>0</v>
      </c>
      <c r="EM71" s="115">
        <f t="shared" si="74"/>
        <v>0</v>
      </c>
    </row>
    <row r="72" spans="1:143">
      <c r="A72" s="104">
        <v>56</v>
      </c>
      <c r="B72" s="90">
        <f>'раздел 1-2'!B72</f>
        <v>0</v>
      </c>
      <c r="C72" s="90">
        <f>'раздел 1-2'!C72</f>
        <v>0</v>
      </c>
      <c r="D72" s="115">
        <f t="shared" si="51"/>
        <v>0</v>
      </c>
      <c r="E72" s="105">
        <f t="shared" si="52"/>
        <v>0</v>
      </c>
      <c r="F72" s="105">
        <f t="shared" si="53"/>
        <v>0</v>
      </c>
      <c r="G72" s="105">
        <f t="shared" si="54"/>
        <v>0</v>
      </c>
      <c r="H72" s="105">
        <f t="shared" si="55"/>
        <v>0</v>
      </c>
      <c r="I72" s="105">
        <f t="shared" si="56"/>
        <v>0</v>
      </c>
      <c r="J72" s="105">
        <f t="shared" si="57"/>
        <v>0</v>
      </c>
      <c r="K72" s="105">
        <f t="shared" si="58"/>
        <v>0</v>
      </c>
      <c r="L72" s="105">
        <f t="shared" si="59"/>
        <v>0</v>
      </c>
      <c r="M72" s="105">
        <f t="shared" si="60"/>
        <v>0</v>
      </c>
      <c r="N72" s="105">
        <f t="shared" si="61"/>
        <v>0</v>
      </c>
      <c r="O72" s="105">
        <f t="shared" si="62"/>
        <v>0</v>
      </c>
      <c r="P72" s="115">
        <f t="shared" si="63"/>
        <v>0</v>
      </c>
      <c r="AB72" s="115">
        <f t="shared" si="64"/>
        <v>0</v>
      </c>
      <c r="AN72" s="115">
        <f t="shared" si="65"/>
        <v>0</v>
      </c>
      <c r="AZ72" s="115">
        <f t="shared" si="66"/>
        <v>0</v>
      </c>
      <c r="BL72" s="115">
        <f t="shared" si="67"/>
        <v>0</v>
      </c>
      <c r="BX72" s="115">
        <f t="shared" si="68"/>
        <v>0</v>
      </c>
      <c r="CJ72" s="124">
        <f t="shared" si="69"/>
        <v>0</v>
      </c>
      <c r="CV72" s="124">
        <f t="shared" si="70"/>
        <v>0</v>
      </c>
      <c r="DH72" s="124">
        <f t="shared" si="71"/>
        <v>0</v>
      </c>
      <c r="DT72" s="124">
        <f t="shared" si="72"/>
        <v>0</v>
      </c>
      <c r="EF72" s="115">
        <f t="shared" si="73"/>
        <v>0</v>
      </c>
      <c r="EM72" s="115">
        <f t="shared" si="74"/>
        <v>0</v>
      </c>
    </row>
    <row r="73" spans="1:143">
      <c r="A73" s="104">
        <v>57</v>
      </c>
      <c r="B73" s="90">
        <f>'раздел 1-2'!B73</f>
        <v>0</v>
      </c>
      <c r="C73" s="90">
        <f>'раздел 1-2'!C73</f>
        <v>0</v>
      </c>
      <c r="D73" s="115">
        <f t="shared" si="51"/>
        <v>0</v>
      </c>
      <c r="E73" s="105">
        <f t="shared" si="52"/>
        <v>0</v>
      </c>
      <c r="F73" s="105">
        <f t="shared" si="53"/>
        <v>0</v>
      </c>
      <c r="G73" s="105">
        <f t="shared" si="54"/>
        <v>0</v>
      </c>
      <c r="H73" s="105">
        <f t="shared" si="55"/>
        <v>0</v>
      </c>
      <c r="I73" s="105">
        <f t="shared" si="56"/>
        <v>0</v>
      </c>
      <c r="J73" s="105">
        <f t="shared" si="57"/>
        <v>0</v>
      </c>
      <c r="K73" s="105">
        <f t="shared" si="58"/>
        <v>0</v>
      </c>
      <c r="L73" s="105">
        <f t="shared" si="59"/>
        <v>0</v>
      </c>
      <c r="M73" s="105">
        <f t="shared" si="60"/>
        <v>0</v>
      </c>
      <c r="N73" s="105">
        <f t="shared" si="61"/>
        <v>0</v>
      </c>
      <c r="O73" s="105">
        <f t="shared" si="62"/>
        <v>0</v>
      </c>
      <c r="P73" s="115">
        <f t="shared" si="63"/>
        <v>0</v>
      </c>
      <c r="AB73" s="115">
        <f t="shared" si="64"/>
        <v>0</v>
      </c>
      <c r="AN73" s="115">
        <f t="shared" si="65"/>
        <v>0</v>
      </c>
      <c r="AZ73" s="115">
        <f t="shared" si="66"/>
        <v>0</v>
      </c>
      <c r="BL73" s="115">
        <f t="shared" si="67"/>
        <v>0</v>
      </c>
      <c r="BX73" s="115">
        <f t="shared" si="68"/>
        <v>0</v>
      </c>
      <c r="CJ73" s="124">
        <f t="shared" si="69"/>
        <v>0</v>
      </c>
      <c r="CV73" s="124">
        <f t="shared" si="70"/>
        <v>0</v>
      </c>
      <c r="DH73" s="124">
        <f t="shared" si="71"/>
        <v>0</v>
      </c>
      <c r="DT73" s="124">
        <f t="shared" si="72"/>
        <v>0</v>
      </c>
      <c r="EF73" s="115">
        <f t="shared" si="73"/>
        <v>0</v>
      </c>
      <c r="EM73" s="115">
        <f t="shared" si="74"/>
        <v>0</v>
      </c>
    </row>
    <row r="74" spans="1:143">
      <c r="A74" s="104">
        <v>58</v>
      </c>
      <c r="B74" s="90">
        <f>'раздел 1-2'!B74</f>
        <v>0</v>
      </c>
      <c r="C74" s="90">
        <f>'раздел 1-2'!C74</f>
        <v>0</v>
      </c>
      <c r="D74" s="115">
        <f t="shared" si="51"/>
        <v>0</v>
      </c>
      <c r="E74" s="105">
        <f t="shared" si="52"/>
        <v>0</v>
      </c>
      <c r="F74" s="105">
        <f t="shared" si="53"/>
        <v>0</v>
      </c>
      <c r="G74" s="105">
        <f t="shared" si="54"/>
        <v>0</v>
      </c>
      <c r="H74" s="105">
        <f t="shared" si="55"/>
        <v>0</v>
      </c>
      <c r="I74" s="105">
        <f t="shared" si="56"/>
        <v>0</v>
      </c>
      <c r="J74" s="105">
        <f t="shared" si="57"/>
        <v>0</v>
      </c>
      <c r="K74" s="105">
        <f t="shared" si="58"/>
        <v>0</v>
      </c>
      <c r="L74" s="105">
        <f t="shared" si="59"/>
        <v>0</v>
      </c>
      <c r="M74" s="105">
        <f t="shared" si="60"/>
        <v>0</v>
      </c>
      <c r="N74" s="105">
        <f t="shared" si="61"/>
        <v>0</v>
      </c>
      <c r="O74" s="105">
        <f t="shared" si="62"/>
        <v>0</v>
      </c>
      <c r="P74" s="115">
        <f t="shared" si="63"/>
        <v>0</v>
      </c>
      <c r="AB74" s="115">
        <f t="shared" si="64"/>
        <v>0</v>
      </c>
      <c r="AN74" s="115">
        <f t="shared" si="65"/>
        <v>0</v>
      </c>
      <c r="AZ74" s="115">
        <f t="shared" si="66"/>
        <v>0</v>
      </c>
      <c r="BL74" s="115">
        <f t="shared" si="67"/>
        <v>0</v>
      </c>
      <c r="BX74" s="115">
        <f t="shared" si="68"/>
        <v>0</v>
      </c>
      <c r="CJ74" s="124">
        <f t="shared" si="69"/>
        <v>0</v>
      </c>
      <c r="CV74" s="124">
        <f t="shared" si="70"/>
        <v>0</v>
      </c>
      <c r="DH74" s="124">
        <f t="shared" si="71"/>
        <v>0</v>
      </c>
      <c r="DT74" s="124">
        <f t="shared" si="72"/>
        <v>0</v>
      </c>
      <c r="EF74" s="115">
        <f t="shared" si="73"/>
        <v>0</v>
      </c>
      <c r="EM74" s="115">
        <f t="shared" si="74"/>
        <v>0</v>
      </c>
    </row>
    <row r="75" spans="1:143">
      <c r="A75" s="104">
        <v>59</v>
      </c>
      <c r="B75" s="90">
        <f>'раздел 1-2'!B75</f>
        <v>0</v>
      </c>
      <c r="C75" s="90">
        <f>'раздел 1-2'!C75</f>
        <v>0</v>
      </c>
      <c r="D75" s="115">
        <f t="shared" si="51"/>
        <v>0</v>
      </c>
      <c r="E75" s="105">
        <f t="shared" si="52"/>
        <v>0</v>
      </c>
      <c r="F75" s="105">
        <f t="shared" si="53"/>
        <v>0</v>
      </c>
      <c r="G75" s="105">
        <f t="shared" si="54"/>
        <v>0</v>
      </c>
      <c r="H75" s="105">
        <f t="shared" si="55"/>
        <v>0</v>
      </c>
      <c r="I75" s="105">
        <f t="shared" si="56"/>
        <v>0</v>
      </c>
      <c r="J75" s="105">
        <f t="shared" si="57"/>
        <v>0</v>
      </c>
      <c r="K75" s="105">
        <f t="shared" si="58"/>
        <v>0</v>
      </c>
      <c r="L75" s="105">
        <f t="shared" si="59"/>
        <v>0</v>
      </c>
      <c r="M75" s="105">
        <f t="shared" si="60"/>
        <v>0</v>
      </c>
      <c r="N75" s="105">
        <f t="shared" si="61"/>
        <v>0</v>
      </c>
      <c r="O75" s="105">
        <f t="shared" si="62"/>
        <v>0</v>
      </c>
      <c r="P75" s="115">
        <f t="shared" si="63"/>
        <v>0</v>
      </c>
      <c r="AB75" s="115">
        <f t="shared" si="64"/>
        <v>0</v>
      </c>
      <c r="AN75" s="115">
        <f t="shared" si="65"/>
        <v>0</v>
      </c>
      <c r="AZ75" s="115">
        <f t="shared" si="66"/>
        <v>0</v>
      </c>
      <c r="BL75" s="115">
        <f t="shared" si="67"/>
        <v>0</v>
      </c>
      <c r="BX75" s="115">
        <f t="shared" si="68"/>
        <v>0</v>
      </c>
      <c r="CJ75" s="124">
        <f t="shared" si="69"/>
        <v>0</v>
      </c>
      <c r="CV75" s="124">
        <f t="shared" si="70"/>
        <v>0</v>
      </c>
      <c r="DH75" s="124">
        <f t="shared" si="71"/>
        <v>0</v>
      </c>
      <c r="DT75" s="124">
        <f t="shared" si="72"/>
        <v>0</v>
      </c>
      <c r="EF75" s="115">
        <f t="shared" si="73"/>
        <v>0</v>
      </c>
      <c r="EM75" s="115">
        <f t="shared" si="74"/>
        <v>0</v>
      </c>
    </row>
    <row r="76" spans="1:143">
      <c r="A76" s="104">
        <v>60</v>
      </c>
      <c r="B76" s="90">
        <f>'раздел 1-2'!B76</f>
        <v>0</v>
      </c>
      <c r="C76" s="90">
        <f>'раздел 1-2'!C76</f>
        <v>0</v>
      </c>
      <c r="D76" s="115">
        <f t="shared" si="51"/>
        <v>0</v>
      </c>
      <c r="E76" s="105">
        <f t="shared" si="52"/>
        <v>0</v>
      </c>
      <c r="F76" s="105">
        <f t="shared" si="53"/>
        <v>0</v>
      </c>
      <c r="G76" s="105">
        <f t="shared" si="54"/>
        <v>0</v>
      </c>
      <c r="H76" s="105">
        <f t="shared" si="55"/>
        <v>0</v>
      </c>
      <c r="I76" s="105">
        <f t="shared" si="56"/>
        <v>0</v>
      </c>
      <c r="J76" s="105">
        <f t="shared" si="57"/>
        <v>0</v>
      </c>
      <c r="K76" s="105">
        <f t="shared" si="58"/>
        <v>0</v>
      </c>
      <c r="L76" s="105">
        <f t="shared" si="59"/>
        <v>0</v>
      </c>
      <c r="M76" s="105">
        <f t="shared" si="60"/>
        <v>0</v>
      </c>
      <c r="N76" s="105">
        <f t="shared" si="61"/>
        <v>0</v>
      </c>
      <c r="O76" s="105">
        <f t="shared" si="62"/>
        <v>0</v>
      </c>
      <c r="P76" s="115">
        <f t="shared" si="63"/>
        <v>0</v>
      </c>
      <c r="AB76" s="115">
        <f t="shared" si="64"/>
        <v>0</v>
      </c>
      <c r="AN76" s="115">
        <f t="shared" si="65"/>
        <v>0</v>
      </c>
      <c r="AZ76" s="115">
        <f t="shared" si="66"/>
        <v>0</v>
      </c>
      <c r="BL76" s="115">
        <f t="shared" si="67"/>
        <v>0</v>
      </c>
      <c r="BX76" s="115">
        <f t="shared" si="68"/>
        <v>0</v>
      </c>
      <c r="CJ76" s="124">
        <f t="shared" si="69"/>
        <v>0</v>
      </c>
      <c r="CV76" s="124">
        <f t="shared" si="70"/>
        <v>0</v>
      </c>
      <c r="DH76" s="124">
        <f t="shared" si="71"/>
        <v>0</v>
      </c>
      <c r="DT76" s="124">
        <f t="shared" si="72"/>
        <v>0</v>
      </c>
      <c r="EF76" s="115">
        <f t="shared" si="73"/>
        <v>0</v>
      </c>
      <c r="EM76" s="115">
        <f t="shared" si="74"/>
        <v>0</v>
      </c>
    </row>
    <row r="77" spans="1:143">
      <c r="A77" s="104">
        <v>61</v>
      </c>
      <c r="B77" s="90">
        <f>'раздел 1-2'!B77</f>
        <v>0</v>
      </c>
      <c r="C77" s="90">
        <f>'раздел 1-2'!C77</f>
        <v>0</v>
      </c>
      <c r="D77" s="115">
        <f t="shared" si="51"/>
        <v>0</v>
      </c>
      <c r="E77" s="105">
        <f t="shared" si="52"/>
        <v>0</v>
      </c>
      <c r="F77" s="105">
        <f t="shared" si="53"/>
        <v>0</v>
      </c>
      <c r="G77" s="105">
        <f t="shared" si="54"/>
        <v>0</v>
      </c>
      <c r="H77" s="105">
        <f t="shared" si="55"/>
        <v>0</v>
      </c>
      <c r="I77" s="105">
        <f t="shared" si="56"/>
        <v>0</v>
      </c>
      <c r="J77" s="105">
        <f t="shared" si="57"/>
        <v>0</v>
      </c>
      <c r="K77" s="105">
        <f t="shared" si="58"/>
        <v>0</v>
      </c>
      <c r="L77" s="105">
        <f t="shared" si="59"/>
        <v>0</v>
      </c>
      <c r="M77" s="105">
        <f t="shared" si="60"/>
        <v>0</v>
      </c>
      <c r="N77" s="105">
        <f t="shared" si="61"/>
        <v>0</v>
      </c>
      <c r="O77" s="105">
        <f t="shared" si="62"/>
        <v>0</v>
      </c>
      <c r="P77" s="115">
        <f t="shared" si="63"/>
        <v>0</v>
      </c>
      <c r="AB77" s="115">
        <f t="shared" si="64"/>
        <v>0</v>
      </c>
      <c r="AN77" s="115">
        <f t="shared" si="65"/>
        <v>0</v>
      </c>
      <c r="AZ77" s="115">
        <f t="shared" si="66"/>
        <v>0</v>
      </c>
      <c r="BL77" s="115">
        <f t="shared" si="67"/>
        <v>0</v>
      </c>
      <c r="BX77" s="115">
        <f t="shared" si="68"/>
        <v>0</v>
      </c>
      <c r="CJ77" s="124">
        <f t="shared" si="69"/>
        <v>0</v>
      </c>
      <c r="CV77" s="124">
        <f t="shared" si="70"/>
        <v>0</v>
      </c>
      <c r="DH77" s="124">
        <f t="shared" si="71"/>
        <v>0</v>
      </c>
      <c r="DT77" s="124">
        <f t="shared" si="72"/>
        <v>0</v>
      </c>
      <c r="EF77" s="115">
        <f t="shared" si="73"/>
        <v>0</v>
      </c>
      <c r="EM77" s="115">
        <f t="shared" si="74"/>
        <v>0</v>
      </c>
    </row>
    <row r="78" spans="1:143">
      <c r="A78" s="104">
        <v>62</v>
      </c>
      <c r="B78" s="90">
        <f>'раздел 1-2'!B78</f>
        <v>0</v>
      </c>
      <c r="C78" s="90">
        <f>'раздел 1-2'!C78</f>
        <v>0</v>
      </c>
      <c r="D78" s="115">
        <f t="shared" si="51"/>
        <v>0</v>
      </c>
      <c r="E78" s="105">
        <f t="shared" si="52"/>
        <v>0</v>
      </c>
      <c r="F78" s="105">
        <f t="shared" si="53"/>
        <v>0</v>
      </c>
      <c r="G78" s="105">
        <f t="shared" si="54"/>
        <v>0</v>
      </c>
      <c r="H78" s="105">
        <f t="shared" si="55"/>
        <v>0</v>
      </c>
      <c r="I78" s="105">
        <f t="shared" si="56"/>
        <v>0</v>
      </c>
      <c r="J78" s="105">
        <f t="shared" si="57"/>
        <v>0</v>
      </c>
      <c r="K78" s="105">
        <f t="shared" si="58"/>
        <v>0</v>
      </c>
      <c r="L78" s="105">
        <f t="shared" si="59"/>
        <v>0</v>
      </c>
      <c r="M78" s="105">
        <f t="shared" si="60"/>
        <v>0</v>
      </c>
      <c r="N78" s="105">
        <f t="shared" si="61"/>
        <v>0</v>
      </c>
      <c r="O78" s="105">
        <f t="shared" si="62"/>
        <v>0</v>
      </c>
      <c r="P78" s="115">
        <f t="shared" si="63"/>
        <v>0</v>
      </c>
      <c r="AB78" s="115">
        <f t="shared" si="64"/>
        <v>0</v>
      </c>
      <c r="AN78" s="115">
        <f t="shared" si="65"/>
        <v>0</v>
      </c>
      <c r="AZ78" s="115">
        <f t="shared" si="66"/>
        <v>0</v>
      </c>
      <c r="BL78" s="115">
        <f t="shared" si="67"/>
        <v>0</v>
      </c>
      <c r="BX78" s="115">
        <f t="shared" si="68"/>
        <v>0</v>
      </c>
      <c r="CJ78" s="124">
        <f t="shared" si="69"/>
        <v>0</v>
      </c>
      <c r="CV78" s="124">
        <f t="shared" si="70"/>
        <v>0</v>
      </c>
      <c r="DH78" s="124">
        <f t="shared" si="71"/>
        <v>0</v>
      </c>
      <c r="DT78" s="124">
        <f t="shared" si="72"/>
        <v>0</v>
      </c>
      <c r="EF78" s="115">
        <f t="shared" si="73"/>
        <v>0</v>
      </c>
      <c r="EM78" s="115">
        <f t="shared" si="74"/>
        <v>0</v>
      </c>
    </row>
    <row r="79" spans="1:143">
      <c r="A79" s="104">
        <v>63</v>
      </c>
      <c r="B79" s="90">
        <f>'раздел 1-2'!B79</f>
        <v>0</v>
      </c>
      <c r="C79" s="90">
        <f>'раздел 1-2'!C79</f>
        <v>0</v>
      </c>
      <c r="D79" s="115">
        <f t="shared" si="51"/>
        <v>0</v>
      </c>
      <c r="E79" s="105">
        <f t="shared" si="52"/>
        <v>0</v>
      </c>
      <c r="F79" s="105">
        <f t="shared" si="53"/>
        <v>0</v>
      </c>
      <c r="G79" s="105">
        <f t="shared" si="54"/>
        <v>0</v>
      </c>
      <c r="H79" s="105">
        <f t="shared" si="55"/>
        <v>0</v>
      </c>
      <c r="I79" s="105">
        <f t="shared" si="56"/>
        <v>0</v>
      </c>
      <c r="J79" s="105">
        <f t="shared" si="57"/>
        <v>0</v>
      </c>
      <c r="K79" s="105">
        <f t="shared" si="58"/>
        <v>0</v>
      </c>
      <c r="L79" s="105">
        <f t="shared" si="59"/>
        <v>0</v>
      </c>
      <c r="M79" s="105">
        <f t="shared" si="60"/>
        <v>0</v>
      </c>
      <c r="N79" s="105">
        <f t="shared" si="61"/>
        <v>0</v>
      </c>
      <c r="O79" s="105">
        <f t="shared" si="62"/>
        <v>0</v>
      </c>
      <c r="P79" s="115">
        <f t="shared" si="63"/>
        <v>0</v>
      </c>
      <c r="AB79" s="115">
        <f t="shared" si="64"/>
        <v>0</v>
      </c>
      <c r="AN79" s="115">
        <f t="shared" si="65"/>
        <v>0</v>
      </c>
      <c r="AZ79" s="115">
        <f t="shared" si="66"/>
        <v>0</v>
      </c>
      <c r="BL79" s="115">
        <f t="shared" si="67"/>
        <v>0</v>
      </c>
      <c r="BX79" s="115">
        <f t="shared" si="68"/>
        <v>0</v>
      </c>
      <c r="CJ79" s="124">
        <f t="shared" si="69"/>
        <v>0</v>
      </c>
      <c r="CV79" s="124">
        <f t="shared" si="70"/>
        <v>0</v>
      </c>
      <c r="DH79" s="124">
        <f t="shared" si="71"/>
        <v>0</v>
      </c>
      <c r="DT79" s="124">
        <f t="shared" si="72"/>
        <v>0</v>
      </c>
      <c r="EF79" s="115">
        <f t="shared" si="73"/>
        <v>0</v>
      </c>
      <c r="EM79" s="115">
        <f t="shared" si="74"/>
        <v>0</v>
      </c>
    </row>
    <row r="80" spans="1:143">
      <c r="A80" s="104">
        <v>64</v>
      </c>
      <c r="B80" s="90">
        <f>'раздел 1-2'!B80</f>
        <v>0</v>
      </c>
      <c r="C80" s="90">
        <f>'раздел 1-2'!C80</f>
        <v>0</v>
      </c>
      <c r="D80" s="115">
        <f t="shared" si="51"/>
        <v>0</v>
      </c>
      <c r="E80" s="105">
        <f t="shared" si="52"/>
        <v>0</v>
      </c>
      <c r="F80" s="105">
        <f t="shared" si="53"/>
        <v>0</v>
      </c>
      <c r="G80" s="105">
        <f t="shared" si="54"/>
        <v>0</v>
      </c>
      <c r="H80" s="105">
        <f t="shared" si="55"/>
        <v>0</v>
      </c>
      <c r="I80" s="105">
        <f t="shared" si="56"/>
        <v>0</v>
      </c>
      <c r="J80" s="105">
        <f t="shared" si="57"/>
        <v>0</v>
      </c>
      <c r="K80" s="105">
        <f t="shared" si="58"/>
        <v>0</v>
      </c>
      <c r="L80" s="105">
        <f t="shared" si="59"/>
        <v>0</v>
      </c>
      <c r="M80" s="105">
        <f t="shared" si="60"/>
        <v>0</v>
      </c>
      <c r="N80" s="105">
        <f t="shared" si="61"/>
        <v>0</v>
      </c>
      <c r="O80" s="105">
        <f t="shared" si="62"/>
        <v>0</v>
      </c>
      <c r="P80" s="115">
        <f t="shared" si="63"/>
        <v>0</v>
      </c>
      <c r="AB80" s="115">
        <f t="shared" si="64"/>
        <v>0</v>
      </c>
      <c r="AN80" s="115">
        <f t="shared" si="65"/>
        <v>0</v>
      </c>
      <c r="AZ80" s="115">
        <f t="shared" si="66"/>
        <v>0</v>
      </c>
      <c r="BL80" s="115">
        <f t="shared" si="67"/>
        <v>0</v>
      </c>
      <c r="BX80" s="115">
        <f t="shared" si="68"/>
        <v>0</v>
      </c>
      <c r="CJ80" s="124">
        <f t="shared" si="69"/>
        <v>0</v>
      </c>
      <c r="CV80" s="124">
        <f t="shared" si="70"/>
        <v>0</v>
      </c>
      <c r="DH80" s="124">
        <f t="shared" si="71"/>
        <v>0</v>
      </c>
      <c r="DT80" s="124">
        <f t="shared" si="72"/>
        <v>0</v>
      </c>
      <c r="EF80" s="115">
        <f t="shared" si="73"/>
        <v>0</v>
      </c>
      <c r="EM80" s="115">
        <f t="shared" si="74"/>
        <v>0</v>
      </c>
    </row>
    <row r="81" spans="1:143">
      <c r="A81" s="104">
        <v>65</v>
      </c>
      <c r="B81" s="90">
        <f>'раздел 1-2'!B81</f>
        <v>0</v>
      </c>
      <c r="C81" s="90">
        <f>'раздел 1-2'!C81</f>
        <v>0</v>
      </c>
      <c r="D81" s="115">
        <f t="shared" si="51"/>
        <v>0</v>
      </c>
      <c r="E81" s="105">
        <f t="shared" si="52"/>
        <v>0</v>
      </c>
      <c r="F81" s="105">
        <f t="shared" si="53"/>
        <v>0</v>
      </c>
      <c r="G81" s="105">
        <f t="shared" si="54"/>
        <v>0</v>
      </c>
      <c r="H81" s="105">
        <f t="shared" si="55"/>
        <v>0</v>
      </c>
      <c r="I81" s="105">
        <f t="shared" si="56"/>
        <v>0</v>
      </c>
      <c r="J81" s="105">
        <f t="shared" si="57"/>
        <v>0</v>
      </c>
      <c r="K81" s="105">
        <f t="shared" si="58"/>
        <v>0</v>
      </c>
      <c r="L81" s="105">
        <f t="shared" si="59"/>
        <v>0</v>
      </c>
      <c r="M81" s="105">
        <f t="shared" si="60"/>
        <v>0</v>
      </c>
      <c r="N81" s="105">
        <f t="shared" si="61"/>
        <v>0</v>
      </c>
      <c r="O81" s="105">
        <f t="shared" si="62"/>
        <v>0</v>
      </c>
      <c r="P81" s="115">
        <f t="shared" si="63"/>
        <v>0</v>
      </c>
      <c r="AB81" s="115">
        <f t="shared" si="64"/>
        <v>0</v>
      </c>
      <c r="AN81" s="115">
        <f t="shared" si="65"/>
        <v>0</v>
      </c>
      <c r="AZ81" s="115">
        <f t="shared" si="66"/>
        <v>0</v>
      </c>
      <c r="BL81" s="115">
        <f t="shared" si="67"/>
        <v>0</v>
      </c>
      <c r="BX81" s="115">
        <f t="shared" si="68"/>
        <v>0</v>
      </c>
      <c r="CJ81" s="124">
        <f t="shared" si="69"/>
        <v>0</v>
      </c>
      <c r="CV81" s="124">
        <f t="shared" si="70"/>
        <v>0</v>
      </c>
      <c r="DH81" s="124">
        <f t="shared" si="71"/>
        <v>0</v>
      </c>
      <c r="DT81" s="124">
        <f t="shared" si="72"/>
        <v>0</v>
      </c>
      <c r="EF81" s="115">
        <f t="shared" si="73"/>
        <v>0</v>
      </c>
      <c r="EM81" s="115">
        <f t="shared" si="74"/>
        <v>0</v>
      </c>
    </row>
    <row r="82" spans="1:143">
      <c r="A82" s="104">
        <v>66</v>
      </c>
      <c r="B82" s="90">
        <f>'раздел 1-2'!B82</f>
        <v>0</v>
      </c>
      <c r="C82" s="90">
        <f>'раздел 1-2'!C82</f>
        <v>0</v>
      </c>
      <c r="D82" s="115">
        <f t="shared" ref="D82:D96" si="75">E82+F82+G82+H82+I82+J82+K82+L82+M82+N82+O82</f>
        <v>0</v>
      </c>
      <c r="E82" s="105">
        <f t="shared" ref="E82:E96" si="76">Q82+AC82+AO82+BA82+BM82+BY82+CK82+CW82+DI82+DU82</f>
        <v>0</v>
      </c>
      <c r="F82" s="105">
        <f t="shared" ref="F82:F96" si="77">R82+AD82+AP82+BB82+BN82+BZ82+CL82+CX82+DJ82+DV82</f>
        <v>0</v>
      </c>
      <c r="G82" s="105">
        <f t="shared" ref="G82:G96" si="78">S82+AE82+AQ82+BC82+BO82+CA82+CM82+CY82+DK82+DW82</f>
        <v>0</v>
      </c>
      <c r="H82" s="105">
        <f t="shared" ref="H82:H96" si="79">T82+AF82+AR82+BD82+BP82+CB82+CN82+CZ82+DL82+DX82</f>
        <v>0</v>
      </c>
      <c r="I82" s="105">
        <f t="shared" ref="I82:I96" si="80">U82+AG82+AS82+BE82+BQ82+CC82+CO82+DA82+DM82+DY82</f>
        <v>0</v>
      </c>
      <c r="J82" s="105">
        <f t="shared" ref="J82:J96" si="81">V82+AH82+AT82+BF82+BR82+CD82+CP82+DB82+DN82+DZ82</f>
        <v>0</v>
      </c>
      <c r="K82" s="105">
        <f t="shared" ref="K82:K96" si="82">W82+AI82+AU82+BG82+BS82+CE82+CQ82+DC82+DO82+EA82</f>
        <v>0</v>
      </c>
      <c r="L82" s="105">
        <f t="shared" ref="L82:L96" si="83">X82+AJ82+AV82+BH82+BT82+CF82+CR82+DD82+DP82+EB82</f>
        <v>0</v>
      </c>
      <c r="M82" s="105">
        <f t="shared" ref="M82:M96" si="84">Y82+AK82+AW82+BI82+BU82+CG82+CS82+DE82+DQ82+EC82</f>
        <v>0</v>
      </c>
      <c r="N82" s="105">
        <f t="shared" ref="N82:N96" si="85">Z82+AL82+AX82+BJ82+BV82+CH82+CT82+DF82+DR82+ED82</f>
        <v>0</v>
      </c>
      <c r="O82" s="105">
        <f t="shared" ref="O82:O96" si="86">AA82+AM82+AY82+BK82+BW82+CI82+CU82+DG82+DS82+EE82</f>
        <v>0</v>
      </c>
      <c r="P82" s="115">
        <f t="shared" ref="P82:P96" si="87">Q82+R82+S82+T82+U82+V82+W82+X82+Y82+Z82+AA82</f>
        <v>0</v>
      </c>
      <c r="AB82" s="115">
        <f t="shared" ref="AB82:AB96" si="88">AC82+AD82+AE82+AF82+AG82+AH82+AI82+AJ82+AK82+AL82+AM82</f>
        <v>0</v>
      </c>
      <c r="AN82" s="115">
        <f t="shared" ref="AN82:AN96" si="89">AO82+AP82+AQ82+AR82+AS82+AT82+AU82+AV82+AW82+AX82+AY82</f>
        <v>0</v>
      </c>
      <c r="AZ82" s="115">
        <f t="shared" ref="AZ82:AZ96" si="90">BA82+BB82+BC82+BD82+BE82+BF82+BG82+BH82+BI82+BJ82+BK82</f>
        <v>0</v>
      </c>
      <c r="BL82" s="115">
        <f t="shared" ref="BL82:BL96" si="91">BM82+BN82+BO82+BP82+BQ82+BR82+BS82+BT82+BU82+BV82+BW82</f>
        <v>0</v>
      </c>
      <c r="BX82" s="115">
        <f t="shared" ref="BX82:BX96" si="92">BY82+BZ82+CA82+CB82+CC82+CD82+CE82+CF82+CG82+CH82+CI82</f>
        <v>0</v>
      </c>
      <c r="CJ82" s="124">
        <f t="shared" ref="CJ82:CJ96" si="93">CK82+CL82+CM82+CN82+CO82+CP82+CQ82+CR82+CS82+CT82+CU82</f>
        <v>0</v>
      </c>
      <c r="CV82" s="124">
        <f t="shared" ref="CV82:CV96" si="94">CW82+CX82+CY82+CZ82+DA82+DB82+DC82+DD82+DE82+DF82+DG82</f>
        <v>0</v>
      </c>
      <c r="DH82" s="124">
        <f t="shared" ref="DH82:DH96" si="95">DI82+DJ82+DK82+DL82+DM82+DN82+DO82+DP82+DQ82+DR82+DS82</f>
        <v>0</v>
      </c>
      <c r="DT82" s="124">
        <f t="shared" ref="DT82:DT96" si="96">DU82+DV82+DW82+DX82+DY82+DZ82+EA82+EB82+EC82+ED82+EE82</f>
        <v>0</v>
      </c>
      <c r="EF82" s="115">
        <f t="shared" ref="EF82:EF96" si="97">EG82+EH82+EI82+EJ82+EK82+EL82</f>
        <v>0</v>
      </c>
      <c r="EM82" s="115">
        <f t="shared" ref="EM82:EM96" si="98">EN82+EO82+EP82+EQ82+ER82+ES82</f>
        <v>0</v>
      </c>
    </row>
    <row r="83" spans="1:143">
      <c r="A83" s="104">
        <v>67</v>
      </c>
      <c r="B83" s="90">
        <f>'раздел 1-2'!B83</f>
        <v>0</v>
      </c>
      <c r="C83" s="90">
        <f>'раздел 1-2'!C83</f>
        <v>0</v>
      </c>
      <c r="D83" s="115">
        <f t="shared" si="75"/>
        <v>0</v>
      </c>
      <c r="E83" s="105">
        <f t="shared" si="76"/>
        <v>0</v>
      </c>
      <c r="F83" s="105">
        <f t="shared" si="77"/>
        <v>0</v>
      </c>
      <c r="G83" s="105">
        <f t="shared" si="78"/>
        <v>0</v>
      </c>
      <c r="H83" s="105">
        <f t="shared" si="79"/>
        <v>0</v>
      </c>
      <c r="I83" s="105">
        <f t="shared" si="80"/>
        <v>0</v>
      </c>
      <c r="J83" s="105">
        <f t="shared" si="81"/>
        <v>0</v>
      </c>
      <c r="K83" s="105">
        <f t="shared" si="82"/>
        <v>0</v>
      </c>
      <c r="L83" s="105">
        <f t="shared" si="83"/>
        <v>0</v>
      </c>
      <c r="M83" s="105">
        <f t="shared" si="84"/>
        <v>0</v>
      </c>
      <c r="N83" s="105">
        <f t="shared" si="85"/>
        <v>0</v>
      </c>
      <c r="O83" s="105">
        <f t="shared" si="86"/>
        <v>0</v>
      </c>
      <c r="P83" s="115">
        <f t="shared" si="87"/>
        <v>0</v>
      </c>
      <c r="AB83" s="115">
        <f t="shared" si="88"/>
        <v>0</v>
      </c>
      <c r="AN83" s="115">
        <f t="shared" si="89"/>
        <v>0</v>
      </c>
      <c r="AZ83" s="115">
        <f t="shared" si="90"/>
        <v>0</v>
      </c>
      <c r="BL83" s="115">
        <f t="shared" si="91"/>
        <v>0</v>
      </c>
      <c r="BX83" s="115">
        <f t="shared" si="92"/>
        <v>0</v>
      </c>
      <c r="CJ83" s="124">
        <f t="shared" si="93"/>
        <v>0</v>
      </c>
      <c r="CV83" s="124">
        <f t="shared" si="94"/>
        <v>0</v>
      </c>
      <c r="DH83" s="124">
        <f t="shared" si="95"/>
        <v>0</v>
      </c>
      <c r="DT83" s="124">
        <f t="shared" si="96"/>
        <v>0</v>
      </c>
      <c r="EF83" s="115">
        <f t="shared" si="97"/>
        <v>0</v>
      </c>
      <c r="EM83" s="115">
        <f t="shared" si="98"/>
        <v>0</v>
      </c>
    </row>
    <row r="84" spans="1:143">
      <c r="A84" s="104">
        <v>68</v>
      </c>
      <c r="B84" s="90">
        <f>'раздел 1-2'!B84</f>
        <v>0</v>
      </c>
      <c r="C84" s="90">
        <f>'раздел 1-2'!C84</f>
        <v>0</v>
      </c>
      <c r="D84" s="115">
        <f t="shared" si="75"/>
        <v>0</v>
      </c>
      <c r="E84" s="105">
        <f t="shared" si="76"/>
        <v>0</v>
      </c>
      <c r="F84" s="105">
        <f t="shared" si="77"/>
        <v>0</v>
      </c>
      <c r="G84" s="105">
        <f t="shared" si="78"/>
        <v>0</v>
      </c>
      <c r="H84" s="105">
        <f t="shared" si="79"/>
        <v>0</v>
      </c>
      <c r="I84" s="105">
        <f t="shared" si="80"/>
        <v>0</v>
      </c>
      <c r="J84" s="105">
        <f t="shared" si="81"/>
        <v>0</v>
      </c>
      <c r="K84" s="105">
        <f t="shared" si="82"/>
        <v>0</v>
      </c>
      <c r="L84" s="105">
        <f t="shared" si="83"/>
        <v>0</v>
      </c>
      <c r="M84" s="105">
        <f t="shared" si="84"/>
        <v>0</v>
      </c>
      <c r="N84" s="105">
        <f t="shared" si="85"/>
        <v>0</v>
      </c>
      <c r="O84" s="105">
        <f t="shared" si="86"/>
        <v>0</v>
      </c>
      <c r="P84" s="115">
        <f t="shared" si="87"/>
        <v>0</v>
      </c>
      <c r="AB84" s="115">
        <f t="shared" si="88"/>
        <v>0</v>
      </c>
      <c r="AN84" s="115">
        <f t="shared" si="89"/>
        <v>0</v>
      </c>
      <c r="AZ84" s="115">
        <f t="shared" si="90"/>
        <v>0</v>
      </c>
      <c r="BL84" s="115">
        <f t="shared" si="91"/>
        <v>0</v>
      </c>
      <c r="BX84" s="115">
        <f t="shared" si="92"/>
        <v>0</v>
      </c>
      <c r="CJ84" s="124">
        <f t="shared" si="93"/>
        <v>0</v>
      </c>
      <c r="CV84" s="124">
        <f t="shared" si="94"/>
        <v>0</v>
      </c>
      <c r="DH84" s="124">
        <f t="shared" si="95"/>
        <v>0</v>
      </c>
      <c r="DT84" s="124">
        <f t="shared" si="96"/>
        <v>0</v>
      </c>
      <c r="EF84" s="115">
        <f t="shared" si="97"/>
        <v>0</v>
      </c>
      <c r="EM84" s="115">
        <f t="shared" si="98"/>
        <v>0</v>
      </c>
    </row>
    <row r="85" spans="1:143">
      <c r="A85" s="104">
        <v>69</v>
      </c>
      <c r="B85" s="90">
        <f>'раздел 1-2'!B85</f>
        <v>0</v>
      </c>
      <c r="C85" s="90">
        <f>'раздел 1-2'!C85</f>
        <v>0</v>
      </c>
      <c r="D85" s="115">
        <f t="shared" si="75"/>
        <v>0</v>
      </c>
      <c r="E85" s="105">
        <f t="shared" si="76"/>
        <v>0</v>
      </c>
      <c r="F85" s="105">
        <f t="shared" si="77"/>
        <v>0</v>
      </c>
      <c r="G85" s="105">
        <f t="shared" si="78"/>
        <v>0</v>
      </c>
      <c r="H85" s="105">
        <f t="shared" si="79"/>
        <v>0</v>
      </c>
      <c r="I85" s="105">
        <f t="shared" si="80"/>
        <v>0</v>
      </c>
      <c r="J85" s="105">
        <f t="shared" si="81"/>
        <v>0</v>
      </c>
      <c r="K85" s="105">
        <f t="shared" si="82"/>
        <v>0</v>
      </c>
      <c r="L85" s="105">
        <f t="shared" si="83"/>
        <v>0</v>
      </c>
      <c r="M85" s="105">
        <f t="shared" si="84"/>
        <v>0</v>
      </c>
      <c r="N85" s="105">
        <f t="shared" si="85"/>
        <v>0</v>
      </c>
      <c r="O85" s="105">
        <f t="shared" si="86"/>
        <v>0</v>
      </c>
      <c r="P85" s="115">
        <f t="shared" si="87"/>
        <v>0</v>
      </c>
      <c r="AB85" s="115">
        <f t="shared" si="88"/>
        <v>0</v>
      </c>
      <c r="AN85" s="115">
        <f t="shared" si="89"/>
        <v>0</v>
      </c>
      <c r="AZ85" s="115">
        <f t="shared" si="90"/>
        <v>0</v>
      </c>
      <c r="BL85" s="115">
        <f t="shared" si="91"/>
        <v>0</v>
      </c>
      <c r="BX85" s="115">
        <f t="shared" si="92"/>
        <v>0</v>
      </c>
      <c r="CJ85" s="124">
        <f t="shared" si="93"/>
        <v>0</v>
      </c>
      <c r="CV85" s="124">
        <f t="shared" si="94"/>
        <v>0</v>
      </c>
      <c r="DH85" s="124">
        <f t="shared" si="95"/>
        <v>0</v>
      </c>
      <c r="DT85" s="124">
        <f t="shared" si="96"/>
        <v>0</v>
      </c>
      <c r="EF85" s="115">
        <f t="shared" si="97"/>
        <v>0</v>
      </c>
      <c r="EM85" s="115">
        <f t="shared" si="98"/>
        <v>0</v>
      </c>
    </row>
    <row r="86" spans="1:143">
      <c r="A86" s="104">
        <v>70</v>
      </c>
      <c r="B86" s="90">
        <f>'раздел 1-2'!B86</f>
        <v>0</v>
      </c>
      <c r="C86" s="90">
        <f>'раздел 1-2'!C86</f>
        <v>0</v>
      </c>
      <c r="D86" s="115">
        <f t="shared" si="75"/>
        <v>0</v>
      </c>
      <c r="E86" s="105">
        <f t="shared" si="76"/>
        <v>0</v>
      </c>
      <c r="F86" s="105">
        <f t="shared" si="77"/>
        <v>0</v>
      </c>
      <c r="G86" s="105">
        <f t="shared" si="78"/>
        <v>0</v>
      </c>
      <c r="H86" s="105">
        <f t="shared" si="79"/>
        <v>0</v>
      </c>
      <c r="I86" s="105">
        <f t="shared" si="80"/>
        <v>0</v>
      </c>
      <c r="J86" s="105">
        <f t="shared" si="81"/>
        <v>0</v>
      </c>
      <c r="K86" s="105">
        <f t="shared" si="82"/>
        <v>0</v>
      </c>
      <c r="L86" s="105">
        <f t="shared" si="83"/>
        <v>0</v>
      </c>
      <c r="M86" s="105">
        <f t="shared" si="84"/>
        <v>0</v>
      </c>
      <c r="N86" s="105">
        <f t="shared" si="85"/>
        <v>0</v>
      </c>
      <c r="O86" s="105">
        <f t="shared" si="86"/>
        <v>0</v>
      </c>
      <c r="P86" s="115">
        <f t="shared" si="87"/>
        <v>0</v>
      </c>
      <c r="AB86" s="115">
        <f t="shared" si="88"/>
        <v>0</v>
      </c>
      <c r="AN86" s="115">
        <f t="shared" si="89"/>
        <v>0</v>
      </c>
      <c r="AZ86" s="115">
        <f t="shared" si="90"/>
        <v>0</v>
      </c>
      <c r="BL86" s="115">
        <f t="shared" si="91"/>
        <v>0</v>
      </c>
      <c r="BX86" s="115">
        <f t="shared" si="92"/>
        <v>0</v>
      </c>
      <c r="CJ86" s="124">
        <f t="shared" si="93"/>
        <v>0</v>
      </c>
      <c r="CV86" s="124">
        <f t="shared" si="94"/>
        <v>0</v>
      </c>
      <c r="DH86" s="124">
        <f t="shared" si="95"/>
        <v>0</v>
      </c>
      <c r="DT86" s="124">
        <f t="shared" si="96"/>
        <v>0</v>
      </c>
      <c r="EF86" s="115">
        <f t="shared" si="97"/>
        <v>0</v>
      </c>
      <c r="EM86" s="115">
        <f t="shared" si="98"/>
        <v>0</v>
      </c>
    </row>
    <row r="87" spans="1:143">
      <c r="A87" s="104">
        <v>71</v>
      </c>
      <c r="B87" s="90">
        <f>'раздел 1-2'!B87</f>
        <v>0</v>
      </c>
      <c r="C87" s="90">
        <f>'раздел 1-2'!C87</f>
        <v>0</v>
      </c>
      <c r="D87" s="115">
        <f t="shared" si="75"/>
        <v>0</v>
      </c>
      <c r="E87" s="105">
        <f t="shared" si="76"/>
        <v>0</v>
      </c>
      <c r="F87" s="105">
        <f t="shared" si="77"/>
        <v>0</v>
      </c>
      <c r="G87" s="105">
        <f t="shared" si="78"/>
        <v>0</v>
      </c>
      <c r="H87" s="105">
        <f t="shared" si="79"/>
        <v>0</v>
      </c>
      <c r="I87" s="105">
        <f t="shared" si="80"/>
        <v>0</v>
      </c>
      <c r="J87" s="105">
        <f t="shared" si="81"/>
        <v>0</v>
      </c>
      <c r="K87" s="105">
        <f t="shared" si="82"/>
        <v>0</v>
      </c>
      <c r="L87" s="105">
        <f t="shared" si="83"/>
        <v>0</v>
      </c>
      <c r="M87" s="105">
        <f t="shared" si="84"/>
        <v>0</v>
      </c>
      <c r="N87" s="105">
        <f t="shared" si="85"/>
        <v>0</v>
      </c>
      <c r="O87" s="105">
        <f t="shared" si="86"/>
        <v>0</v>
      </c>
      <c r="P87" s="115">
        <f t="shared" si="87"/>
        <v>0</v>
      </c>
      <c r="AB87" s="115">
        <f t="shared" si="88"/>
        <v>0</v>
      </c>
      <c r="AN87" s="115">
        <f t="shared" si="89"/>
        <v>0</v>
      </c>
      <c r="AZ87" s="115">
        <f t="shared" si="90"/>
        <v>0</v>
      </c>
      <c r="BL87" s="115">
        <f t="shared" si="91"/>
        <v>0</v>
      </c>
      <c r="BX87" s="115">
        <f t="shared" si="92"/>
        <v>0</v>
      </c>
      <c r="CJ87" s="124">
        <f t="shared" si="93"/>
        <v>0</v>
      </c>
      <c r="CV87" s="124">
        <f t="shared" si="94"/>
        <v>0</v>
      </c>
      <c r="DH87" s="124">
        <f t="shared" si="95"/>
        <v>0</v>
      </c>
      <c r="DT87" s="124">
        <f t="shared" si="96"/>
        <v>0</v>
      </c>
      <c r="EF87" s="115">
        <f t="shared" si="97"/>
        <v>0</v>
      </c>
      <c r="EM87" s="115">
        <f t="shared" si="98"/>
        <v>0</v>
      </c>
    </row>
    <row r="88" spans="1:143">
      <c r="A88" s="104">
        <v>72</v>
      </c>
      <c r="B88" s="90">
        <f>'раздел 1-2'!B88</f>
        <v>0</v>
      </c>
      <c r="C88" s="90">
        <f>'раздел 1-2'!C88</f>
        <v>0</v>
      </c>
      <c r="D88" s="115">
        <f t="shared" si="75"/>
        <v>0</v>
      </c>
      <c r="E88" s="105">
        <f t="shared" si="76"/>
        <v>0</v>
      </c>
      <c r="F88" s="105">
        <f t="shared" si="77"/>
        <v>0</v>
      </c>
      <c r="G88" s="105">
        <f t="shared" si="78"/>
        <v>0</v>
      </c>
      <c r="H88" s="105">
        <f t="shared" si="79"/>
        <v>0</v>
      </c>
      <c r="I88" s="105">
        <f t="shared" si="80"/>
        <v>0</v>
      </c>
      <c r="J88" s="105">
        <f t="shared" si="81"/>
        <v>0</v>
      </c>
      <c r="K88" s="105">
        <f t="shared" si="82"/>
        <v>0</v>
      </c>
      <c r="L88" s="105">
        <f t="shared" si="83"/>
        <v>0</v>
      </c>
      <c r="M88" s="105">
        <f t="shared" si="84"/>
        <v>0</v>
      </c>
      <c r="N88" s="105">
        <f t="shared" si="85"/>
        <v>0</v>
      </c>
      <c r="O88" s="105">
        <f t="shared" si="86"/>
        <v>0</v>
      </c>
      <c r="P88" s="115">
        <f t="shared" si="87"/>
        <v>0</v>
      </c>
      <c r="AB88" s="115">
        <f t="shared" si="88"/>
        <v>0</v>
      </c>
      <c r="AN88" s="115">
        <f t="shared" si="89"/>
        <v>0</v>
      </c>
      <c r="AZ88" s="115">
        <f t="shared" si="90"/>
        <v>0</v>
      </c>
      <c r="BL88" s="115">
        <f t="shared" si="91"/>
        <v>0</v>
      </c>
      <c r="BX88" s="115">
        <f t="shared" si="92"/>
        <v>0</v>
      </c>
      <c r="CJ88" s="124">
        <f t="shared" si="93"/>
        <v>0</v>
      </c>
      <c r="CV88" s="124">
        <f t="shared" si="94"/>
        <v>0</v>
      </c>
      <c r="DH88" s="124">
        <f t="shared" si="95"/>
        <v>0</v>
      </c>
      <c r="DT88" s="124">
        <f t="shared" si="96"/>
        <v>0</v>
      </c>
      <c r="EF88" s="115">
        <f t="shared" si="97"/>
        <v>0</v>
      </c>
      <c r="EM88" s="115">
        <f t="shared" si="98"/>
        <v>0</v>
      </c>
    </row>
    <row r="89" spans="1:143">
      <c r="A89" s="104">
        <v>73</v>
      </c>
      <c r="B89" s="90">
        <f>'раздел 1-2'!B89</f>
        <v>0</v>
      </c>
      <c r="C89" s="90">
        <f>'раздел 1-2'!C89</f>
        <v>0</v>
      </c>
      <c r="D89" s="115">
        <f t="shared" si="75"/>
        <v>0</v>
      </c>
      <c r="E89" s="105">
        <f t="shared" si="76"/>
        <v>0</v>
      </c>
      <c r="F89" s="105">
        <f t="shared" si="77"/>
        <v>0</v>
      </c>
      <c r="G89" s="105">
        <f t="shared" si="78"/>
        <v>0</v>
      </c>
      <c r="H89" s="105">
        <f t="shared" si="79"/>
        <v>0</v>
      </c>
      <c r="I89" s="105">
        <f t="shared" si="80"/>
        <v>0</v>
      </c>
      <c r="J89" s="105">
        <f t="shared" si="81"/>
        <v>0</v>
      </c>
      <c r="K89" s="105">
        <f t="shared" si="82"/>
        <v>0</v>
      </c>
      <c r="L89" s="105">
        <f t="shared" si="83"/>
        <v>0</v>
      </c>
      <c r="M89" s="105">
        <f t="shared" si="84"/>
        <v>0</v>
      </c>
      <c r="N89" s="105">
        <f t="shared" si="85"/>
        <v>0</v>
      </c>
      <c r="O89" s="105">
        <f t="shared" si="86"/>
        <v>0</v>
      </c>
      <c r="P89" s="115">
        <f t="shared" si="87"/>
        <v>0</v>
      </c>
      <c r="AB89" s="115">
        <f t="shared" si="88"/>
        <v>0</v>
      </c>
      <c r="AN89" s="115">
        <f t="shared" si="89"/>
        <v>0</v>
      </c>
      <c r="AZ89" s="115">
        <f t="shared" si="90"/>
        <v>0</v>
      </c>
      <c r="BL89" s="115">
        <f t="shared" si="91"/>
        <v>0</v>
      </c>
      <c r="BX89" s="115">
        <f t="shared" si="92"/>
        <v>0</v>
      </c>
      <c r="CJ89" s="124">
        <f t="shared" si="93"/>
        <v>0</v>
      </c>
      <c r="CV89" s="124">
        <f t="shared" si="94"/>
        <v>0</v>
      </c>
      <c r="DH89" s="124">
        <f t="shared" si="95"/>
        <v>0</v>
      </c>
      <c r="DT89" s="124">
        <f t="shared" si="96"/>
        <v>0</v>
      </c>
      <c r="EF89" s="115">
        <f t="shared" si="97"/>
        <v>0</v>
      </c>
      <c r="EM89" s="115">
        <f t="shared" si="98"/>
        <v>0</v>
      </c>
    </row>
    <row r="90" spans="1:143">
      <c r="A90" s="104">
        <v>74</v>
      </c>
      <c r="B90" s="90">
        <f>'раздел 1-2'!B90</f>
        <v>0</v>
      </c>
      <c r="C90" s="90">
        <f>'раздел 1-2'!C90</f>
        <v>0</v>
      </c>
      <c r="D90" s="115">
        <f t="shared" si="75"/>
        <v>0</v>
      </c>
      <c r="E90" s="105">
        <f t="shared" si="76"/>
        <v>0</v>
      </c>
      <c r="F90" s="105">
        <f t="shared" si="77"/>
        <v>0</v>
      </c>
      <c r="G90" s="105">
        <f t="shared" si="78"/>
        <v>0</v>
      </c>
      <c r="H90" s="105">
        <f t="shared" si="79"/>
        <v>0</v>
      </c>
      <c r="I90" s="105">
        <f t="shared" si="80"/>
        <v>0</v>
      </c>
      <c r="J90" s="105">
        <f t="shared" si="81"/>
        <v>0</v>
      </c>
      <c r="K90" s="105">
        <f t="shared" si="82"/>
        <v>0</v>
      </c>
      <c r="L90" s="105">
        <f t="shared" si="83"/>
        <v>0</v>
      </c>
      <c r="M90" s="105">
        <f t="shared" si="84"/>
        <v>0</v>
      </c>
      <c r="N90" s="105">
        <f t="shared" si="85"/>
        <v>0</v>
      </c>
      <c r="O90" s="105">
        <f t="shared" si="86"/>
        <v>0</v>
      </c>
      <c r="P90" s="115">
        <f t="shared" si="87"/>
        <v>0</v>
      </c>
      <c r="AB90" s="115">
        <f t="shared" si="88"/>
        <v>0</v>
      </c>
      <c r="AN90" s="115">
        <f t="shared" si="89"/>
        <v>0</v>
      </c>
      <c r="AZ90" s="115">
        <f t="shared" si="90"/>
        <v>0</v>
      </c>
      <c r="BL90" s="115">
        <f t="shared" si="91"/>
        <v>0</v>
      </c>
      <c r="BX90" s="115">
        <f t="shared" si="92"/>
        <v>0</v>
      </c>
      <c r="CJ90" s="124">
        <f t="shared" si="93"/>
        <v>0</v>
      </c>
      <c r="CV90" s="124">
        <f t="shared" si="94"/>
        <v>0</v>
      </c>
      <c r="DH90" s="124">
        <f t="shared" si="95"/>
        <v>0</v>
      </c>
      <c r="DT90" s="124">
        <f t="shared" si="96"/>
        <v>0</v>
      </c>
      <c r="EF90" s="115">
        <f t="shared" si="97"/>
        <v>0</v>
      </c>
      <c r="EM90" s="115">
        <f t="shared" si="98"/>
        <v>0</v>
      </c>
    </row>
    <row r="91" spans="1:143">
      <c r="A91" s="104">
        <v>75</v>
      </c>
      <c r="B91" s="90">
        <f>'раздел 1-2'!B91</f>
        <v>0</v>
      </c>
      <c r="C91" s="90">
        <f>'раздел 1-2'!C91</f>
        <v>0</v>
      </c>
      <c r="D91" s="115">
        <f t="shared" si="75"/>
        <v>0</v>
      </c>
      <c r="E91" s="105">
        <f t="shared" si="76"/>
        <v>0</v>
      </c>
      <c r="F91" s="105">
        <f t="shared" si="77"/>
        <v>0</v>
      </c>
      <c r="G91" s="105">
        <f t="shared" si="78"/>
        <v>0</v>
      </c>
      <c r="H91" s="105">
        <f t="shared" si="79"/>
        <v>0</v>
      </c>
      <c r="I91" s="105">
        <f t="shared" si="80"/>
        <v>0</v>
      </c>
      <c r="J91" s="105">
        <f t="shared" si="81"/>
        <v>0</v>
      </c>
      <c r="K91" s="105">
        <f t="shared" si="82"/>
        <v>0</v>
      </c>
      <c r="L91" s="105">
        <f t="shared" si="83"/>
        <v>0</v>
      </c>
      <c r="M91" s="105">
        <f t="shared" si="84"/>
        <v>0</v>
      </c>
      <c r="N91" s="105">
        <f t="shared" si="85"/>
        <v>0</v>
      </c>
      <c r="O91" s="105">
        <f t="shared" si="86"/>
        <v>0</v>
      </c>
      <c r="P91" s="115">
        <f t="shared" si="87"/>
        <v>0</v>
      </c>
      <c r="AB91" s="115">
        <f t="shared" si="88"/>
        <v>0</v>
      </c>
      <c r="AN91" s="115">
        <f t="shared" si="89"/>
        <v>0</v>
      </c>
      <c r="AZ91" s="115">
        <f t="shared" si="90"/>
        <v>0</v>
      </c>
      <c r="BL91" s="115">
        <f t="shared" si="91"/>
        <v>0</v>
      </c>
      <c r="BX91" s="115">
        <f t="shared" si="92"/>
        <v>0</v>
      </c>
      <c r="CJ91" s="124">
        <f t="shared" si="93"/>
        <v>0</v>
      </c>
      <c r="CV91" s="124">
        <f t="shared" si="94"/>
        <v>0</v>
      </c>
      <c r="DH91" s="124">
        <f t="shared" si="95"/>
        <v>0</v>
      </c>
      <c r="DT91" s="124">
        <f t="shared" si="96"/>
        <v>0</v>
      </c>
      <c r="EF91" s="115">
        <f t="shared" si="97"/>
        <v>0</v>
      </c>
      <c r="EM91" s="115">
        <f t="shared" si="98"/>
        <v>0</v>
      </c>
    </row>
    <row r="92" spans="1:143">
      <c r="A92" s="104">
        <v>76</v>
      </c>
      <c r="B92" s="90">
        <f>'раздел 1-2'!B92</f>
        <v>0</v>
      </c>
      <c r="C92" s="90">
        <f>'раздел 1-2'!C92</f>
        <v>0</v>
      </c>
      <c r="D92" s="115">
        <f t="shared" si="75"/>
        <v>0</v>
      </c>
      <c r="E92" s="105">
        <f t="shared" si="76"/>
        <v>0</v>
      </c>
      <c r="F92" s="105">
        <f t="shared" si="77"/>
        <v>0</v>
      </c>
      <c r="G92" s="105">
        <f t="shared" si="78"/>
        <v>0</v>
      </c>
      <c r="H92" s="105">
        <f t="shared" si="79"/>
        <v>0</v>
      </c>
      <c r="I92" s="105">
        <f t="shared" si="80"/>
        <v>0</v>
      </c>
      <c r="J92" s="105">
        <f t="shared" si="81"/>
        <v>0</v>
      </c>
      <c r="K92" s="105">
        <f t="shared" si="82"/>
        <v>0</v>
      </c>
      <c r="L92" s="105">
        <f t="shared" si="83"/>
        <v>0</v>
      </c>
      <c r="M92" s="105">
        <f t="shared" si="84"/>
        <v>0</v>
      </c>
      <c r="N92" s="105">
        <f t="shared" si="85"/>
        <v>0</v>
      </c>
      <c r="O92" s="105">
        <f t="shared" si="86"/>
        <v>0</v>
      </c>
      <c r="P92" s="115">
        <f t="shared" si="87"/>
        <v>0</v>
      </c>
      <c r="AB92" s="115">
        <f t="shared" si="88"/>
        <v>0</v>
      </c>
      <c r="AN92" s="115">
        <f t="shared" si="89"/>
        <v>0</v>
      </c>
      <c r="AZ92" s="115">
        <f t="shared" si="90"/>
        <v>0</v>
      </c>
      <c r="BL92" s="115">
        <f t="shared" si="91"/>
        <v>0</v>
      </c>
      <c r="BX92" s="115">
        <f t="shared" si="92"/>
        <v>0</v>
      </c>
      <c r="CJ92" s="124">
        <f t="shared" si="93"/>
        <v>0</v>
      </c>
      <c r="CV92" s="124">
        <f t="shared" si="94"/>
        <v>0</v>
      </c>
      <c r="DH92" s="124">
        <f t="shared" si="95"/>
        <v>0</v>
      </c>
      <c r="DT92" s="124">
        <f t="shared" si="96"/>
        <v>0</v>
      </c>
      <c r="EF92" s="115">
        <f t="shared" si="97"/>
        <v>0</v>
      </c>
      <c r="EM92" s="115">
        <f t="shared" si="98"/>
        <v>0</v>
      </c>
    </row>
    <row r="93" spans="1:143">
      <c r="A93" s="104">
        <v>77</v>
      </c>
      <c r="B93" s="90">
        <f>'раздел 1-2'!B93</f>
        <v>0</v>
      </c>
      <c r="C93" s="90">
        <f>'раздел 1-2'!C93</f>
        <v>0</v>
      </c>
      <c r="D93" s="115">
        <f t="shared" si="75"/>
        <v>0</v>
      </c>
      <c r="E93" s="105">
        <f t="shared" si="76"/>
        <v>0</v>
      </c>
      <c r="F93" s="105">
        <f t="shared" si="77"/>
        <v>0</v>
      </c>
      <c r="G93" s="105">
        <f t="shared" si="78"/>
        <v>0</v>
      </c>
      <c r="H93" s="105">
        <f t="shared" si="79"/>
        <v>0</v>
      </c>
      <c r="I93" s="105">
        <f t="shared" si="80"/>
        <v>0</v>
      </c>
      <c r="J93" s="105">
        <f t="shared" si="81"/>
        <v>0</v>
      </c>
      <c r="K93" s="105">
        <f t="shared" si="82"/>
        <v>0</v>
      </c>
      <c r="L93" s="105">
        <f t="shared" si="83"/>
        <v>0</v>
      </c>
      <c r="M93" s="105">
        <f t="shared" si="84"/>
        <v>0</v>
      </c>
      <c r="N93" s="105">
        <f t="shared" si="85"/>
        <v>0</v>
      </c>
      <c r="O93" s="105">
        <f t="shared" si="86"/>
        <v>0</v>
      </c>
      <c r="P93" s="115">
        <f t="shared" si="87"/>
        <v>0</v>
      </c>
      <c r="AB93" s="115">
        <f t="shared" si="88"/>
        <v>0</v>
      </c>
      <c r="AN93" s="115">
        <f t="shared" si="89"/>
        <v>0</v>
      </c>
      <c r="AZ93" s="115">
        <f t="shared" si="90"/>
        <v>0</v>
      </c>
      <c r="BL93" s="115">
        <f t="shared" si="91"/>
        <v>0</v>
      </c>
      <c r="BX93" s="115">
        <f t="shared" si="92"/>
        <v>0</v>
      </c>
      <c r="CJ93" s="124">
        <f t="shared" si="93"/>
        <v>0</v>
      </c>
      <c r="CV93" s="124">
        <f t="shared" si="94"/>
        <v>0</v>
      </c>
      <c r="DH93" s="124">
        <f t="shared" si="95"/>
        <v>0</v>
      </c>
      <c r="DT93" s="124">
        <f t="shared" si="96"/>
        <v>0</v>
      </c>
      <c r="EF93" s="115">
        <f t="shared" si="97"/>
        <v>0</v>
      </c>
      <c r="EM93" s="115">
        <f t="shared" si="98"/>
        <v>0</v>
      </c>
    </row>
    <row r="94" spans="1:143">
      <c r="A94" s="104">
        <v>78</v>
      </c>
      <c r="B94" s="90">
        <f>'раздел 1-2'!B94</f>
        <v>0</v>
      </c>
      <c r="C94" s="90">
        <f>'раздел 1-2'!C94</f>
        <v>0</v>
      </c>
      <c r="D94" s="115">
        <f t="shared" si="75"/>
        <v>0</v>
      </c>
      <c r="E94" s="105">
        <f t="shared" si="76"/>
        <v>0</v>
      </c>
      <c r="F94" s="105">
        <f t="shared" si="77"/>
        <v>0</v>
      </c>
      <c r="G94" s="105">
        <f t="shared" si="78"/>
        <v>0</v>
      </c>
      <c r="H94" s="105">
        <f t="shared" si="79"/>
        <v>0</v>
      </c>
      <c r="I94" s="105">
        <f t="shared" si="80"/>
        <v>0</v>
      </c>
      <c r="J94" s="105">
        <f t="shared" si="81"/>
        <v>0</v>
      </c>
      <c r="K94" s="105">
        <f t="shared" si="82"/>
        <v>0</v>
      </c>
      <c r="L94" s="105">
        <f t="shared" si="83"/>
        <v>0</v>
      </c>
      <c r="M94" s="105">
        <f t="shared" si="84"/>
        <v>0</v>
      </c>
      <c r="N94" s="105">
        <f t="shared" si="85"/>
        <v>0</v>
      </c>
      <c r="O94" s="105">
        <f t="shared" si="86"/>
        <v>0</v>
      </c>
      <c r="P94" s="115">
        <f t="shared" si="87"/>
        <v>0</v>
      </c>
      <c r="AB94" s="115">
        <f t="shared" si="88"/>
        <v>0</v>
      </c>
      <c r="AN94" s="115">
        <f t="shared" si="89"/>
        <v>0</v>
      </c>
      <c r="AZ94" s="115">
        <f t="shared" si="90"/>
        <v>0</v>
      </c>
      <c r="BL94" s="115">
        <f t="shared" si="91"/>
        <v>0</v>
      </c>
      <c r="BX94" s="115">
        <f t="shared" si="92"/>
        <v>0</v>
      </c>
      <c r="CJ94" s="124">
        <f t="shared" si="93"/>
        <v>0</v>
      </c>
      <c r="CV94" s="124">
        <f t="shared" si="94"/>
        <v>0</v>
      </c>
      <c r="DH94" s="124">
        <f t="shared" si="95"/>
        <v>0</v>
      </c>
      <c r="DT94" s="124">
        <f t="shared" si="96"/>
        <v>0</v>
      </c>
      <c r="EF94" s="115">
        <f t="shared" si="97"/>
        <v>0</v>
      </c>
      <c r="EM94" s="115">
        <f t="shared" si="98"/>
        <v>0</v>
      </c>
    </row>
    <row r="95" spans="1:143">
      <c r="A95" s="104">
        <v>79</v>
      </c>
      <c r="B95" s="90">
        <f>'раздел 1-2'!B95</f>
        <v>0</v>
      </c>
      <c r="C95" s="90">
        <f>'раздел 1-2'!C95</f>
        <v>0</v>
      </c>
      <c r="D95" s="115">
        <f t="shared" si="75"/>
        <v>0</v>
      </c>
      <c r="E95" s="105">
        <f t="shared" si="76"/>
        <v>0</v>
      </c>
      <c r="F95" s="105">
        <f t="shared" si="77"/>
        <v>0</v>
      </c>
      <c r="G95" s="105">
        <f t="shared" si="78"/>
        <v>0</v>
      </c>
      <c r="H95" s="105">
        <f t="shared" si="79"/>
        <v>0</v>
      </c>
      <c r="I95" s="105">
        <f t="shared" si="80"/>
        <v>0</v>
      </c>
      <c r="J95" s="105">
        <f t="shared" si="81"/>
        <v>0</v>
      </c>
      <c r="K95" s="105">
        <f t="shared" si="82"/>
        <v>0</v>
      </c>
      <c r="L95" s="105">
        <f t="shared" si="83"/>
        <v>0</v>
      </c>
      <c r="M95" s="105">
        <f t="shared" si="84"/>
        <v>0</v>
      </c>
      <c r="N95" s="105">
        <f t="shared" si="85"/>
        <v>0</v>
      </c>
      <c r="O95" s="105">
        <f t="shared" si="86"/>
        <v>0</v>
      </c>
      <c r="P95" s="115">
        <f t="shared" si="87"/>
        <v>0</v>
      </c>
      <c r="AB95" s="115">
        <f t="shared" si="88"/>
        <v>0</v>
      </c>
      <c r="AN95" s="115">
        <f t="shared" si="89"/>
        <v>0</v>
      </c>
      <c r="AZ95" s="115">
        <f t="shared" si="90"/>
        <v>0</v>
      </c>
      <c r="BL95" s="115">
        <f t="shared" si="91"/>
        <v>0</v>
      </c>
      <c r="BX95" s="115">
        <f t="shared" si="92"/>
        <v>0</v>
      </c>
      <c r="CJ95" s="124">
        <f t="shared" si="93"/>
        <v>0</v>
      </c>
      <c r="CV95" s="124">
        <f t="shared" si="94"/>
        <v>0</v>
      </c>
      <c r="DH95" s="124">
        <f t="shared" si="95"/>
        <v>0</v>
      </c>
      <c r="DT95" s="124">
        <f t="shared" si="96"/>
        <v>0</v>
      </c>
      <c r="EF95" s="115">
        <f t="shared" si="97"/>
        <v>0</v>
      </c>
      <c r="EM95" s="115">
        <f t="shared" si="98"/>
        <v>0</v>
      </c>
    </row>
    <row r="96" spans="1:143">
      <c r="A96" s="104">
        <v>80</v>
      </c>
      <c r="B96" s="90">
        <f>'раздел 1-2'!B96</f>
        <v>0</v>
      </c>
      <c r="C96" s="90">
        <f>'раздел 1-2'!C96</f>
        <v>0</v>
      </c>
      <c r="D96" s="115">
        <f t="shared" si="75"/>
        <v>0</v>
      </c>
      <c r="E96" s="105">
        <f t="shared" si="76"/>
        <v>0</v>
      </c>
      <c r="F96" s="105">
        <f t="shared" si="77"/>
        <v>0</v>
      </c>
      <c r="G96" s="105">
        <f t="shared" si="78"/>
        <v>0</v>
      </c>
      <c r="H96" s="105">
        <f t="shared" si="79"/>
        <v>0</v>
      </c>
      <c r="I96" s="105">
        <f t="shared" si="80"/>
        <v>0</v>
      </c>
      <c r="J96" s="105">
        <f t="shared" si="81"/>
        <v>0</v>
      </c>
      <c r="K96" s="105">
        <f t="shared" si="82"/>
        <v>0</v>
      </c>
      <c r="L96" s="105">
        <f t="shared" si="83"/>
        <v>0</v>
      </c>
      <c r="M96" s="105">
        <f t="shared" si="84"/>
        <v>0</v>
      </c>
      <c r="N96" s="105">
        <f t="shared" si="85"/>
        <v>0</v>
      </c>
      <c r="O96" s="105">
        <f t="shared" si="86"/>
        <v>0</v>
      </c>
      <c r="P96" s="115">
        <f t="shared" si="87"/>
        <v>0</v>
      </c>
      <c r="AB96" s="115">
        <f t="shared" si="88"/>
        <v>0</v>
      </c>
      <c r="AN96" s="115">
        <f t="shared" si="89"/>
        <v>0</v>
      </c>
      <c r="AZ96" s="115">
        <f t="shared" si="90"/>
        <v>0</v>
      </c>
      <c r="BL96" s="115">
        <f t="shared" si="91"/>
        <v>0</v>
      </c>
      <c r="BX96" s="115">
        <f t="shared" si="92"/>
        <v>0</v>
      </c>
      <c r="CJ96" s="124">
        <f t="shared" si="93"/>
        <v>0</v>
      </c>
      <c r="CV96" s="124">
        <f t="shared" si="94"/>
        <v>0</v>
      </c>
      <c r="DH96" s="124">
        <f t="shared" si="95"/>
        <v>0</v>
      </c>
      <c r="DT96" s="124">
        <f t="shared" si="96"/>
        <v>0</v>
      </c>
      <c r="EF96" s="115">
        <f t="shared" si="97"/>
        <v>0</v>
      </c>
      <c r="EM96" s="115">
        <f t="shared" si="98"/>
        <v>0</v>
      </c>
    </row>
  </sheetData>
  <sheetProtection password="CF48" sheet="1" objects="1" scenarios="1"/>
  <protectedRanges>
    <protectedRange sqref="ET17:GT96" name="Диапазон33"/>
    <protectedRange sqref="E17:O96" name="Диапазон18"/>
    <protectedRange sqref="Q17:AA96" name="Диапазон20"/>
    <protectedRange sqref="AC17:AM96" name="Диапазон22"/>
    <protectedRange sqref="AO17:AY96" name="Диапазон24"/>
    <protectedRange sqref="BA17:BK96" name="Диапазон26"/>
    <protectedRange sqref="BM17:BW96" name="Диапазон28"/>
    <protectedRange sqref="BY17:CI96" name="Диапазон30"/>
    <protectedRange sqref="CK17:CU96 CW17:DG96 DI17:DS96 DU17:EE96" name="Диапазон32"/>
    <protectedRange sqref="EN17:ES96" name="Диапазон2"/>
    <protectedRange sqref="EG17:EL96" name="Диапазон1"/>
  </protectedRanges>
  <mergeCells count="19">
    <mergeCell ref="A3:A4"/>
    <mergeCell ref="B3:B4"/>
    <mergeCell ref="C3:C4"/>
    <mergeCell ref="D3:O3"/>
    <mergeCell ref="AB4:AM4"/>
    <mergeCell ref="BL4:BW4"/>
    <mergeCell ref="BX4:CI4"/>
    <mergeCell ref="CJ4:CU4"/>
    <mergeCell ref="CV4:DG4"/>
    <mergeCell ref="D2:DG2"/>
    <mergeCell ref="P3:DG3"/>
    <mergeCell ref="P4:AA4"/>
    <mergeCell ref="AN4:AY4"/>
    <mergeCell ref="AZ4:BK4"/>
    <mergeCell ref="EF2:ES2"/>
    <mergeCell ref="DH4:DS4"/>
    <mergeCell ref="DT4:EE4"/>
    <mergeCell ref="EG3:EL3"/>
    <mergeCell ref="EN3:ES3"/>
  </mergeCells>
  <pageMargins left="0.7" right="0.7" top="0.75" bottom="0.75" header="0.3" footer="0.3"/>
  <ignoredErrors>
    <ignoredError sqref="E17:O9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P96"/>
  <sheetViews>
    <sheetView zoomScale="80" zoomScaleNormal="80" workbookViewId="0">
      <selection activeCell="V33" sqref="V33"/>
    </sheetView>
  </sheetViews>
  <sheetFormatPr defaultColWidth="4.140625" defaultRowHeight="12"/>
  <cols>
    <col min="1" max="2" width="4.5703125" style="106" customWidth="1"/>
    <col min="3" max="3" width="24.5703125" style="106" customWidth="1"/>
    <col min="4" max="4" width="7.140625" style="116" customWidth="1"/>
    <col min="5" max="5" width="6.140625" style="139" customWidth="1"/>
    <col min="6" max="18" width="6.140625" style="105" customWidth="1"/>
    <col min="19" max="19" width="5.28515625" style="105" customWidth="1"/>
    <col min="20" max="20" width="6.140625" style="105" customWidth="1"/>
    <col min="21" max="21" width="7.28515625" style="105" customWidth="1"/>
    <col min="22" max="23" width="6.140625" style="105" customWidth="1"/>
    <col min="24" max="24" width="7" style="105" customWidth="1"/>
    <col min="25" max="25" width="8.140625" style="105" customWidth="1"/>
    <col min="26" max="29" width="6.140625" style="105" customWidth="1"/>
    <col min="30" max="30" width="6.7109375" style="105" customWidth="1"/>
    <col min="31" max="31" width="7.28515625" style="105" customWidth="1"/>
    <col min="32" max="32" width="7.85546875" style="105" customWidth="1"/>
    <col min="33" max="33" width="6.140625" style="105" customWidth="1"/>
    <col min="34" max="36" width="8.140625" style="105" customWidth="1"/>
    <col min="37" max="37" width="8.85546875" style="105" customWidth="1"/>
    <col min="38" max="38" width="8.140625" style="105" customWidth="1"/>
    <col min="39" max="64" width="6.140625" style="105" customWidth="1"/>
    <col min="65" max="65" width="11" style="105" customWidth="1"/>
    <col min="66" max="79" width="6.140625" style="105" customWidth="1"/>
    <col min="80" max="82" width="4.140625" style="105" customWidth="1"/>
    <col min="83" max="93" width="6.140625" style="105" customWidth="1"/>
    <col min="94" max="96" width="4.140625" style="105" customWidth="1"/>
    <col min="97" max="151" width="6.140625" style="105" customWidth="1"/>
    <col min="152" max="186" width="4.140625" style="105"/>
    <col min="187" max="188" width="4.5703125" style="105" customWidth="1"/>
    <col min="189" max="189" width="24.5703125" style="105" customWidth="1"/>
    <col min="190" max="190" width="9.42578125" style="105" customWidth="1"/>
    <col min="191" max="231" width="6.140625" style="105" customWidth="1"/>
    <col min="232" max="232" width="7.140625" style="105" customWidth="1"/>
    <col min="233" max="248" width="6.140625" style="105" customWidth="1"/>
    <col min="249" max="249" width="5.28515625" style="105" customWidth="1"/>
    <col min="250" max="266" width="6.140625" style="105" customWidth="1"/>
    <col min="267" max="267" width="6.42578125" style="105" customWidth="1"/>
    <col min="268" max="290" width="6.140625" style="105" customWidth="1"/>
    <col min="291" max="291" width="9.7109375" style="105" customWidth="1"/>
    <col min="292" max="293" width="6.140625" style="105" customWidth="1"/>
    <col min="294" max="294" width="9" style="105" customWidth="1"/>
    <col min="295" max="320" width="6.140625" style="105" customWidth="1"/>
    <col min="321" max="321" width="11" style="105" customWidth="1"/>
    <col min="322" max="335" width="6.140625" style="105" customWidth="1"/>
    <col min="336" max="338" width="4.140625" style="105" customWidth="1"/>
    <col min="339" max="349" width="6.140625" style="105" customWidth="1"/>
    <col min="350" max="352" width="4.140625" style="105" customWidth="1"/>
    <col min="353" max="407" width="6.140625" style="105" customWidth="1"/>
    <col min="408" max="442" width="4.140625" style="105"/>
    <col min="443" max="444" width="4.5703125" style="105" customWidth="1"/>
    <col min="445" max="445" width="24.5703125" style="105" customWidth="1"/>
    <col min="446" max="446" width="9.42578125" style="105" customWidth="1"/>
    <col min="447" max="487" width="6.140625" style="105" customWidth="1"/>
    <col min="488" max="488" width="7.140625" style="105" customWidth="1"/>
    <col min="489" max="504" width="6.140625" style="105" customWidth="1"/>
    <col min="505" max="505" width="5.28515625" style="105" customWidth="1"/>
    <col min="506" max="522" width="6.140625" style="105" customWidth="1"/>
    <col min="523" max="523" width="6.42578125" style="105" customWidth="1"/>
    <col min="524" max="546" width="6.140625" style="105" customWidth="1"/>
    <col min="547" max="547" width="9.7109375" style="105" customWidth="1"/>
    <col min="548" max="549" width="6.140625" style="105" customWidth="1"/>
    <col min="550" max="550" width="9" style="105" customWidth="1"/>
    <col min="551" max="576" width="6.140625" style="105" customWidth="1"/>
    <col min="577" max="577" width="11" style="105" customWidth="1"/>
    <col min="578" max="591" width="6.140625" style="105" customWidth="1"/>
    <col min="592" max="594" width="4.140625" style="105" customWidth="1"/>
    <col min="595" max="605" width="6.140625" style="105" customWidth="1"/>
    <col min="606" max="608" width="4.140625" style="105" customWidth="1"/>
    <col min="609" max="663" width="6.140625" style="105" customWidth="1"/>
    <col min="664" max="698" width="4.140625" style="105"/>
    <col min="699" max="700" width="4.5703125" style="105" customWidth="1"/>
    <col min="701" max="701" width="24.5703125" style="105" customWidth="1"/>
    <col min="702" max="702" width="9.42578125" style="105" customWidth="1"/>
    <col min="703" max="743" width="6.140625" style="105" customWidth="1"/>
    <col min="744" max="744" width="7.140625" style="105" customWidth="1"/>
    <col min="745" max="760" width="6.140625" style="105" customWidth="1"/>
    <col min="761" max="761" width="5.28515625" style="105" customWidth="1"/>
    <col min="762" max="778" width="6.140625" style="105" customWidth="1"/>
    <col min="779" max="779" width="6.42578125" style="105" customWidth="1"/>
    <col min="780" max="802" width="6.140625" style="105" customWidth="1"/>
    <col min="803" max="803" width="9.7109375" style="105" customWidth="1"/>
    <col min="804" max="805" width="6.140625" style="105" customWidth="1"/>
    <col min="806" max="806" width="9" style="105" customWidth="1"/>
    <col min="807" max="832" width="6.140625" style="105" customWidth="1"/>
    <col min="833" max="833" width="11" style="105" customWidth="1"/>
    <col min="834" max="847" width="6.140625" style="105" customWidth="1"/>
    <col min="848" max="850" width="4.140625" style="105" customWidth="1"/>
    <col min="851" max="861" width="6.140625" style="105" customWidth="1"/>
    <col min="862" max="864" width="4.140625" style="105" customWidth="1"/>
    <col min="865" max="919" width="6.140625" style="105" customWidth="1"/>
    <col min="920" max="954" width="4.140625" style="105"/>
    <col min="955" max="956" width="4.5703125" style="105" customWidth="1"/>
    <col min="957" max="957" width="24.5703125" style="105" customWidth="1"/>
    <col min="958" max="958" width="9.42578125" style="105" customWidth="1"/>
    <col min="959" max="999" width="6.140625" style="105" customWidth="1"/>
    <col min="1000" max="1000" width="7.140625" style="105" customWidth="1"/>
    <col min="1001" max="1016" width="6.140625" style="105" customWidth="1"/>
    <col min="1017" max="1017" width="5.28515625" style="105" customWidth="1"/>
    <col min="1018" max="1034" width="6.140625" style="105" customWidth="1"/>
    <col min="1035" max="1035" width="6.42578125" style="105" customWidth="1"/>
    <col min="1036" max="1058" width="6.140625" style="105" customWidth="1"/>
    <col min="1059" max="1059" width="9.7109375" style="105" customWidth="1"/>
    <col min="1060" max="1061" width="6.140625" style="105" customWidth="1"/>
    <col min="1062" max="1062" width="9" style="105" customWidth="1"/>
    <col min="1063" max="1088" width="6.140625" style="105" customWidth="1"/>
    <col min="1089" max="1089" width="11" style="105" customWidth="1"/>
    <col min="1090" max="1103" width="6.140625" style="105" customWidth="1"/>
    <col min="1104" max="1106" width="4.140625" style="105" customWidth="1"/>
    <col min="1107" max="1117" width="6.140625" style="105" customWidth="1"/>
    <col min="1118" max="1120" width="4.140625" style="105" customWidth="1"/>
    <col min="1121" max="1175" width="6.140625" style="105" customWidth="1"/>
    <col min="1176" max="1210" width="4.140625" style="105"/>
    <col min="1211" max="1212" width="4.5703125" style="105" customWidth="1"/>
    <col min="1213" max="1213" width="24.5703125" style="105" customWidth="1"/>
    <col min="1214" max="1214" width="9.42578125" style="105" customWidth="1"/>
    <col min="1215" max="1255" width="6.140625" style="105" customWidth="1"/>
    <col min="1256" max="1256" width="7.140625" style="105" customWidth="1"/>
    <col min="1257" max="1272" width="6.140625" style="105" customWidth="1"/>
    <col min="1273" max="1273" width="5.28515625" style="105" customWidth="1"/>
    <col min="1274" max="1290" width="6.140625" style="105" customWidth="1"/>
    <col min="1291" max="1291" width="6.42578125" style="105" customWidth="1"/>
    <col min="1292" max="1314" width="6.140625" style="105" customWidth="1"/>
    <col min="1315" max="1315" width="9.7109375" style="105" customWidth="1"/>
    <col min="1316" max="1317" width="6.140625" style="105" customWidth="1"/>
    <col min="1318" max="1318" width="9" style="105" customWidth="1"/>
    <col min="1319" max="1344" width="6.140625" style="105" customWidth="1"/>
    <col min="1345" max="1345" width="11" style="105" customWidth="1"/>
    <col min="1346" max="1359" width="6.140625" style="105" customWidth="1"/>
    <col min="1360" max="1362" width="4.140625" style="105" customWidth="1"/>
    <col min="1363" max="1373" width="6.140625" style="105" customWidth="1"/>
    <col min="1374" max="1376" width="4.140625" style="105" customWidth="1"/>
    <col min="1377" max="1431" width="6.140625" style="105" customWidth="1"/>
    <col min="1432" max="1466" width="4.140625" style="105"/>
    <col min="1467" max="1468" width="4.5703125" style="105" customWidth="1"/>
    <col min="1469" max="1469" width="24.5703125" style="105" customWidth="1"/>
    <col min="1470" max="1470" width="9.42578125" style="105" customWidth="1"/>
    <col min="1471" max="1511" width="6.140625" style="105" customWidth="1"/>
    <col min="1512" max="1512" width="7.140625" style="105" customWidth="1"/>
    <col min="1513" max="1528" width="6.140625" style="105" customWidth="1"/>
    <col min="1529" max="1529" width="5.28515625" style="105" customWidth="1"/>
    <col min="1530" max="1546" width="6.140625" style="105" customWidth="1"/>
    <col min="1547" max="1547" width="6.42578125" style="105" customWidth="1"/>
    <col min="1548" max="1570" width="6.140625" style="105" customWidth="1"/>
    <col min="1571" max="1571" width="9.7109375" style="105" customWidth="1"/>
    <col min="1572" max="1573" width="6.140625" style="105" customWidth="1"/>
    <col min="1574" max="1574" width="9" style="105" customWidth="1"/>
    <col min="1575" max="1600" width="6.140625" style="105" customWidth="1"/>
    <col min="1601" max="1601" width="11" style="105" customWidth="1"/>
    <col min="1602" max="1615" width="6.140625" style="105" customWidth="1"/>
    <col min="1616" max="1618" width="4.140625" style="105" customWidth="1"/>
    <col min="1619" max="1629" width="6.140625" style="105" customWidth="1"/>
    <col min="1630" max="1632" width="4.140625" style="105" customWidth="1"/>
    <col min="1633" max="1687" width="6.140625" style="105" customWidth="1"/>
    <col min="1688" max="1722" width="4.140625" style="105"/>
    <col min="1723" max="1724" width="4.5703125" style="105" customWidth="1"/>
    <col min="1725" max="1725" width="24.5703125" style="105" customWidth="1"/>
    <col min="1726" max="1726" width="9.42578125" style="105" customWidth="1"/>
    <col min="1727" max="1767" width="6.140625" style="105" customWidth="1"/>
    <col min="1768" max="1768" width="7.140625" style="105" customWidth="1"/>
    <col min="1769" max="1784" width="6.140625" style="105" customWidth="1"/>
    <col min="1785" max="1785" width="5.28515625" style="105" customWidth="1"/>
    <col min="1786" max="1802" width="6.140625" style="105" customWidth="1"/>
    <col min="1803" max="1803" width="6.42578125" style="105" customWidth="1"/>
    <col min="1804" max="1826" width="6.140625" style="105" customWidth="1"/>
    <col min="1827" max="1827" width="9.7109375" style="105" customWidth="1"/>
    <col min="1828" max="1829" width="6.140625" style="105" customWidth="1"/>
    <col min="1830" max="1830" width="9" style="105" customWidth="1"/>
    <col min="1831" max="1856" width="6.140625" style="105" customWidth="1"/>
    <col min="1857" max="1857" width="11" style="105" customWidth="1"/>
    <col min="1858" max="1871" width="6.140625" style="105" customWidth="1"/>
    <col min="1872" max="1874" width="4.140625" style="105" customWidth="1"/>
    <col min="1875" max="1885" width="6.140625" style="105" customWidth="1"/>
    <col min="1886" max="1888" width="4.140625" style="105" customWidth="1"/>
    <col min="1889" max="1943" width="6.140625" style="105" customWidth="1"/>
    <col min="1944" max="1978" width="4.140625" style="105"/>
    <col min="1979" max="1980" width="4.5703125" style="105" customWidth="1"/>
    <col min="1981" max="1981" width="24.5703125" style="105" customWidth="1"/>
    <col min="1982" max="1982" width="9.42578125" style="105" customWidth="1"/>
    <col min="1983" max="2023" width="6.140625" style="105" customWidth="1"/>
    <col min="2024" max="2024" width="7.140625" style="105" customWidth="1"/>
    <col min="2025" max="2040" width="6.140625" style="105" customWidth="1"/>
    <col min="2041" max="2041" width="5.28515625" style="105" customWidth="1"/>
    <col min="2042" max="2058" width="6.140625" style="105" customWidth="1"/>
    <col min="2059" max="2059" width="6.42578125" style="105" customWidth="1"/>
    <col min="2060" max="2082" width="6.140625" style="105" customWidth="1"/>
    <col min="2083" max="2083" width="9.7109375" style="105" customWidth="1"/>
    <col min="2084" max="2085" width="6.140625" style="105" customWidth="1"/>
    <col min="2086" max="2086" width="9" style="105" customWidth="1"/>
    <col min="2087" max="2112" width="6.140625" style="105" customWidth="1"/>
    <col min="2113" max="2113" width="11" style="105" customWidth="1"/>
    <col min="2114" max="2127" width="6.140625" style="105" customWidth="1"/>
    <col min="2128" max="2130" width="4.140625" style="105" customWidth="1"/>
    <col min="2131" max="2141" width="6.140625" style="105" customWidth="1"/>
    <col min="2142" max="2144" width="4.140625" style="105" customWidth="1"/>
    <col min="2145" max="2199" width="6.140625" style="105" customWidth="1"/>
    <col min="2200" max="2234" width="4.140625" style="105"/>
    <col min="2235" max="2236" width="4.5703125" style="105" customWidth="1"/>
    <col min="2237" max="2237" width="24.5703125" style="105" customWidth="1"/>
    <col min="2238" max="2238" width="9.42578125" style="105" customWidth="1"/>
    <col min="2239" max="2279" width="6.140625" style="105" customWidth="1"/>
    <col min="2280" max="2280" width="7.140625" style="105" customWidth="1"/>
    <col min="2281" max="2296" width="6.140625" style="105" customWidth="1"/>
    <col min="2297" max="2297" width="5.28515625" style="105" customWidth="1"/>
    <col min="2298" max="2314" width="6.140625" style="105" customWidth="1"/>
    <col min="2315" max="2315" width="6.42578125" style="105" customWidth="1"/>
    <col min="2316" max="2338" width="6.140625" style="105" customWidth="1"/>
    <col min="2339" max="2339" width="9.7109375" style="105" customWidth="1"/>
    <col min="2340" max="2341" width="6.140625" style="105" customWidth="1"/>
    <col min="2342" max="2342" width="9" style="105" customWidth="1"/>
    <col min="2343" max="2368" width="6.140625" style="105" customWidth="1"/>
    <col min="2369" max="2369" width="11" style="105" customWidth="1"/>
    <col min="2370" max="2383" width="6.140625" style="105" customWidth="1"/>
    <col min="2384" max="2386" width="4.140625" style="105" customWidth="1"/>
    <col min="2387" max="2397" width="6.140625" style="105" customWidth="1"/>
    <col min="2398" max="2400" width="4.140625" style="105" customWidth="1"/>
    <col min="2401" max="2455" width="6.140625" style="105" customWidth="1"/>
    <col min="2456" max="2490" width="4.140625" style="105"/>
    <col min="2491" max="2492" width="4.5703125" style="105" customWidth="1"/>
    <col min="2493" max="2493" width="24.5703125" style="105" customWidth="1"/>
    <col min="2494" max="2494" width="9.42578125" style="105" customWidth="1"/>
    <col min="2495" max="2535" width="6.140625" style="105" customWidth="1"/>
    <col min="2536" max="2536" width="7.140625" style="105" customWidth="1"/>
    <col min="2537" max="2552" width="6.140625" style="105" customWidth="1"/>
    <col min="2553" max="2553" width="5.28515625" style="105" customWidth="1"/>
    <col min="2554" max="2570" width="6.140625" style="105" customWidth="1"/>
    <col min="2571" max="2571" width="6.42578125" style="105" customWidth="1"/>
    <col min="2572" max="2594" width="6.140625" style="105" customWidth="1"/>
    <col min="2595" max="2595" width="9.7109375" style="105" customWidth="1"/>
    <col min="2596" max="2597" width="6.140625" style="105" customWidth="1"/>
    <col min="2598" max="2598" width="9" style="105" customWidth="1"/>
    <col min="2599" max="2624" width="6.140625" style="105" customWidth="1"/>
    <col min="2625" max="2625" width="11" style="105" customWidth="1"/>
    <col min="2626" max="2639" width="6.140625" style="105" customWidth="1"/>
    <col min="2640" max="2642" width="4.140625" style="105" customWidth="1"/>
    <col min="2643" max="2653" width="6.140625" style="105" customWidth="1"/>
    <col min="2654" max="2656" width="4.140625" style="105" customWidth="1"/>
    <col min="2657" max="2711" width="6.140625" style="105" customWidth="1"/>
    <col min="2712" max="2746" width="4.140625" style="105"/>
    <col min="2747" max="2748" width="4.5703125" style="105" customWidth="1"/>
    <col min="2749" max="2749" width="24.5703125" style="105" customWidth="1"/>
    <col min="2750" max="2750" width="9.42578125" style="105" customWidth="1"/>
    <col min="2751" max="2791" width="6.140625" style="105" customWidth="1"/>
    <col min="2792" max="2792" width="7.140625" style="105" customWidth="1"/>
    <col min="2793" max="2808" width="6.140625" style="105" customWidth="1"/>
    <col min="2809" max="2809" width="5.28515625" style="105" customWidth="1"/>
    <col min="2810" max="2826" width="6.140625" style="105" customWidth="1"/>
    <col min="2827" max="2827" width="6.42578125" style="105" customWidth="1"/>
    <col min="2828" max="2850" width="6.140625" style="105" customWidth="1"/>
    <col min="2851" max="2851" width="9.7109375" style="105" customWidth="1"/>
    <col min="2852" max="2853" width="6.140625" style="105" customWidth="1"/>
    <col min="2854" max="2854" width="9" style="105" customWidth="1"/>
    <col min="2855" max="2880" width="6.140625" style="105" customWidth="1"/>
    <col min="2881" max="2881" width="11" style="105" customWidth="1"/>
    <col min="2882" max="2895" width="6.140625" style="105" customWidth="1"/>
    <col min="2896" max="2898" width="4.140625" style="105" customWidth="1"/>
    <col min="2899" max="2909" width="6.140625" style="105" customWidth="1"/>
    <col min="2910" max="2912" width="4.140625" style="105" customWidth="1"/>
    <col min="2913" max="2967" width="6.140625" style="105" customWidth="1"/>
    <col min="2968" max="3002" width="4.140625" style="105"/>
    <col min="3003" max="3004" width="4.5703125" style="105" customWidth="1"/>
    <col min="3005" max="3005" width="24.5703125" style="105" customWidth="1"/>
    <col min="3006" max="3006" width="9.42578125" style="105" customWidth="1"/>
    <col min="3007" max="3047" width="6.140625" style="105" customWidth="1"/>
    <col min="3048" max="3048" width="7.140625" style="105" customWidth="1"/>
    <col min="3049" max="3064" width="6.140625" style="105" customWidth="1"/>
    <col min="3065" max="3065" width="5.28515625" style="105" customWidth="1"/>
    <col min="3066" max="3082" width="6.140625" style="105" customWidth="1"/>
    <col min="3083" max="3083" width="6.42578125" style="105" customWidth="1"/>
    <col min="3084" max="3106" width="6.140625" style="105" customWidth="1"/>
    <col min="3107" max="3107" width="9.7109375" style="105" customWidth="1"/>
    <col min="3108" max="3109" width="6.140625" style="105" customWidth="1"/>
    <col min="3110" max="3110" width="9" style="105" customWidth="1"/>
    <col min="3111" max="3136" width="6.140625" style="105" customWidth="1"/>
    <col min="3137" max="3137" width="11" style="105" customWidth="1"/>
    <col min="3138" max="3151" width="6.140625" style="105" customWidth="1"/>
    <col min="3152" max="3154" width="4.140625" style="105" customWidth="1"/>
    <col min="3155" max="3165" width="6.140625" style="105" customWidth="1"/>
    <col min="3166" max="3168" width="4.140625" style="105" customWidth="1"/>
    <col min="3169" max="3223" width="6.140625" style="105" customWidth="1"/>
    <col min="3224" max="3258" width="4.140625" style="105"/>
    <col min="3259" max="3260" width="4.5703125" style="105" customWidth="1"/>
    <col min="3261" max="3261" width="24.5703125" style="105" customWidth="1"/>
    <col min="3262" max="3262" width="9.42578125" style="105" customWidth="1"/>
    <col min="3263" max="3303" width="6.140625" style="105" customWidth="1"/>
    <col min="3304" max="3304" width="7.140625" style="105" customWidth="1"/>
    <col min="3305" max="3320" width="6.140625" style="105" customWidth="1"/>
    <col min="3321" max="3321" width="5.28515625" style="105" customWidth="1"/>
    <col min="3322" max="3338" width="6.140625" style="105" customWidth="1"/>
    <col min="3339" max="3339" width="6.42578125" style="105" customWidth="1"/>
    <col min="3340" max="3362" width="6.140625" style="105" customWidth="1"/>
    <col min="3363" max="3363" width="9.7109375" style="105" customWidth="1"/>
    <col min="3364" max="3365" width="6.140625" style="105" customWidth="1"/>
    <col min="3366" max="3366" width="9" style="105" customWidth="1"/>
    <col min="3367" max="3392" width="6.140625" style="105" customWidth="1"/>
    <col min="3393" max="3393" width="11" style="105" customWidth="1"/>
    <col min="3394" max="3407" width="6.140625" style="105" customWidth="1"/>
    <col min="3408" max="3410" width="4.140625" style="105" customWidth="1"/>
    <col min="3411" max="3421" width="6.140625" style="105" customWidth="1"/>
    <col min="3422" max="3424" width="4.140625" style="105" customWidth="1"/>
    <col min="3425" max="3479" width="6.140625" style="105" customWidth="1"/>
    <col min="3480" max="3514" width="4.140625" style="105"/>
    <col min="3515" max="3516" width="4.5703125" style="105" customWidth="1"/>
    <col min="3517" max="3517" width="24.5703125" style="105" customWidth="1"/>
    <col min="3518" max="3518" width="9.42578125" style="105" customWidth="1"/>
    <col min="3519" max="3559" width="6.140625" style="105" customWidth="1"/>
    <col min="3560" max="3560" width="7.140625" style="105" customWidth="1"/>
    <col min="3561" max="3576" width="6.140625" style="105" customWidth="1"/>
    <col min="3577" max="3577" width="5.28515625" style="105" customWidth="1"/>
    <col min="3578" max="3594" width="6.140625" style="105" customWidth="1"/>
    <col min="3595" max="3595" width="6.42578125" style="105" customWidth="1"/>
    <col min="3596" max="3618" width="6.140625" style="105" customWidth="1"/>
    <col min="3619" max="3619" width="9.7109375" style="105" customWidth="1"/>
    <col min="3620" max="3621" width="6.140625" style="105" customWidth="1"/>
    <col min="3622" max="3622" width="9" style="105" customWidth="1"/>
    <col min="3623" max="3648" width="6.140625" style="105" customWidth="1"/>
    <col min="3649" max="3649" width="11" style="105" customWidth="1"/>
    <col min="3650" max="3663" width="6.140625" style="105" customWidth="1"/>
    <col min="3664" max="3666" width="4.140625" style="105" customWidth="1"/>
    <col min="3667" max="3677" width="6.140625" style="105" customWidth="1"/>
    <col min="3678" max="3680" width="4.140625" style="105" customWidth="1"/>
    <col min="3681" max="3735" width="6.140625" style="105" customWidth="1"/>
    <col min="3736" max="3770" width="4.140625" style="105"/>
    <col min="3771" max="3772" width="4.5703125" style="105" customWidth="1"/>
    <col min="3773" max="3773" width="24.5703125" style="105" customWidth="1"/>
    <col min="3774" max="3774" width="9.42578125" style="105" customWidth="1"/>
    <col min="3775" max="3815" width="6.140625" style="105" customWidth="1"/>
    <col min="3816" max="3816" width="7.140625" style="105" customWidth="1"/>
    <col min="3817" max="3832" width="6.140625" style="105" customWidth="1"/>
    <col min="3833" max="3833" width="5.28515625" style="105" customWidth="1"/>
    <col min="3834" max="3850" width="6.140625" style="105" customWidth="1"/>
    <col min="3851" max="3851" width="6.42578125" style="105" customWidth="1"/>
    <col min="3852" max="3874" width="6.140625" style="105" customWidth="1"/>
    <col min="3875" max="3875" width="9.7109375" style="105" customWidth="1"/>
    <col min="3876" max="3877" width="6.140625" style="105" customWidth="1"/>
    <col min="3878" max="3878" width="9" style="105" customWidth="1"/>
    <col min="3879" max="3904" width="6.140625" style="105" customWidth="1"/>
    <col min="3905" max="3905" width="11" style="105" customWidth="1"/>
    <col min="3906" max="3919" width="6.140625" style="105" customWidth="1"/>
    <col min="3920" max="3922" width="4.140625" style="105" customWidth="1"/>
    <col min="3923" max="3933" width="6.140625" style="105" customWidth="1"/>
    <col min="3934" max="3936" width="4.140625" style="105" customWidth="1"/>
    <col min="3937" max="3991" width="6.140625" style="105" customWidth="1"/>
    <col min="3992" max="4026" width="4.140625" style="105"/>
    <col min="4027" max="4028" width="4.5703125" style="105" customWidth="1"/>
    <col min="4029" max="4029" width="24.5703125" style="105" customWidth="1"/>
    <col min="4030" max="4030" width="9.42578125" style="105" customWidth="1"/>
    <col min="4031" max="4071" width="6.140625" style="105" customWidth="1"/>
    <col min="4072" max="4072" width="7.140625" style="105" customWidth="1"/>
    <col min="4073" max="4088" width="6.140625" style="105" customWidth="1"/>
    <col min="4089" max="4089" width="5.28515625" style="105" customWidth="1"/>
    <col min="4090" max="4106" width="6.140625" style="105" customWidth="1"/>
    <col min="4107" max="4107" width="6.42578125" style="105" customWidth="1"/>
    <col min="4108" max="4130" width="6.140625" style="105" customWidth="1"/>
    <col min="4131" max="4131" width="9.7109375" style="105" customWidth="1"/>
    <col min="4132" max="4133" width="6.140625" style="105" customWidth="1"/>
    <col min="4134" max="4134" width="9" style="105" customWidth="1"/>
    <col min="4135" max="4160" width="6.140625" style="105" customWidth="1"/>
    <col min="4161" max="4161" width="11" style="105" customWidth="1"/>
    <col min="4162" max="4175" width="6.140625" style="105" customWidth="1"/>
    <col min="4176" max="4178" width="4.140625" style="105" customWidth="1"/>
    <col min="4179" max="4189" width="6.140625" style="105" customWidth="1"/>
    <col min="4190" max="4192" width="4.140625" style="105" customWidth="1"/>
    <col min="4193" max="4247" width="6.140625" style="105" customWidth="1"/>
    <col min="4248" max="4282" width="4.140625" style="105"/>
    <col min="4283" max="4284" width="4.5703125" style="105" customWidth="1"/>
    <col min="4285" max="4285" width="24.5703125" style="105" customWidth="1"/>
    <col min="4286" max="4286" width="9.42578125" style="105" customWidth="1"/>
    <col min="4287" max="4327" width="6.140625" style="105" customWidth="1"/>
    <col min="4328" max="4328" width="7.140625" style="105" customWidth="1"/>
    <col min="4329" max="4344" width="6.140625" style="105" customWidth="1"/>
    <col min="4345" max="4345" width="5.28515625" style="105" customWidth="1"/>
    <col min="4346" max="4362" width="6.140625" style="105" customWidth="1"/>
    <col min="4363" max="4363" width="6.42578125" style="105" customWidth="1"/>
    <col min="4364" max="4386" width="6.140625" style="105" customWidth="1"/>
    <col min="4387" max="4387" width="9.7109375" style="105" customWidth="1"/>
    <col min="4388" max="4389" width="6.140625" style="105" customWidth="1"/>
    <col min="4390" max="4390" width="9" style="105" customWidth="1"/>
    <col min="4391" max="4416" width="6.140625" style="105" customWidth="1"/>
    <col min="4417" max="4417" width="11" style="105" customWidth="1"/>
    <col min="4418" max="4431" width="6.140625" style="105" customWidth="1"/>
    <col min="4432" max="4434" width="4.140625" style="105" customWidth="1"/>
    <col min="4435" max="4445" width="6.140625" style="105" customWidth="1"/>
    <col min="4446" max="4448" width="4.140625" style="105" customWidth="1"/>
    <col min="4449" max="4503" width="6.140625" style="105" customWidth="1"/>
    <col min="4504" max="4538" width="4.140625" style="105"/>
    <col min="4539" max="4540" width="4.5703125" style="105" customWidth="1"/>
    <col min="4541" max="4541" width="24.5703125" style="105" customWidth="1"/>
    <col min="4542" max="4542" width="9.42578125" style="105" customWidth="1"/>
    <col min="4543" max="4583" width="6.140625" style="105" customWidth="1"/>
    <col min="4584" max="4584" width="7.140625" style="105" customWidth="1"/>
    <col min="4585" max="4600" width="6.140625" style="105" customWidth="1"/>
    <col min="4601" max="4601" width="5.28515625" style="105" customWidth="1"/>
    <col min="4602" max="4618" width="6.140625" style="105" customWidth="1"/>
    <col min="4619" max="4619" width="6.42578125" style="105" customWidth="1"/>
    <col min="4620" max="4642" width="6.140625" style="105" customWidth="1"/>
    <col min="4643" max="4643" width="9.7109375" style="105" customWidth="1"/>
    <col min="4644" max="4645" width="6.140625" style="105" customWidth="1"/>
    <col min="4646" max="4646" width="9" style="105" customWidth="1"/>
    <col min="4647" max="4672" width="6.140625" style="105" customWidth="1"/>
    <col min="4673" max="4673" width="11" style="105" customWidth="1"/>
    <col min="4674" max="4687" width="6.140625" style="105" customWidth="1"/>
    <col min="4688" max="4690" width="4.140625" style="105" customWidth="1"/>
    <col min="4691" max="4701" width="6.140625" style="105" customWidth="1"/>
    <col min="4702" max="4704" width="4.140625" style="105" customWidth="1"/>
    <col min="4705" max="4759" width="6.140625" style="105" customWidth="1"/>
    <col min="4760" max="4794" width="4.140625" style="105"/>
    <col min="4795" max="4796" width="4.5703125" style="105" customWidth="1"/>
    <col min="4797" max="4797" width="24.5703125" style="105" customWidth="1"/>
    <col min="4798" max="4798" width="9.42578125" style="105" customWidth="1"/>
    <col min="4799" max="4839" width="6.140625" style="105" customWidth="1"/>
    <col min="4840" max="4840" width="7.140625" style="105" customWidth="1"/>
    <col min="4841" max="4856" width="6.140625" style="105" customWidth="1"/>
    <col min="4857" max="4857" width="5.28515625" style="105" customWidth="1"/>
    <col min="4858" max="4874" width="6.140625" style="105" customWidth="1"/>
    <col min="4875" max="4875" width="6.42578125" style="105" customWidth="1"/>
    <col min="4876" max="4898" width="6.140625" style="105" customWidth="1"/>
    <col min="4899" max="4899" width="9.7109375" style="105" customWidth="1"/>
    <col min="4900" max="4901" width="6.140625" style="105" customWidth="1"/>
    <col min="4902" max="4902" width="9" style="105" customWidth="1"/>
    <col min="4903" max="4928" width="6.140625" style="105" customWidth="1"/>
    <col min="4929" max="4929" width="11" style="105" customWidth="1"/>
    <col min="4930" max="4943" width="6.140625" style="105" customWidth="1"/>
    <col min="4944" max="4946" width="4.140625" style="105" customWidth="1"/>
    <col min="4947" max="4957" width="6.140625" style="105" customWidth="1"/>
    <col min="4958" max="4960" width="4.140625" style="105" customWidth="1"/>
    <col min="4961" max="5015" width="6.140625" style="105" customWidth="1"/>
    <col min="5016" max="5050" width="4.140625" style="105"/>
    <col min="5051" max="5052" width="4.5703125" style="105" customWidth="1"/>
    <col min="5053" max="5053" width="24.5703125" style="105" customWidth="1"/>
    <col min="5054" max="5054" width="9.42578125" style="105" customWidth="1"/>
    <col min="5055" max="5095" width="6.140625" style="105" customWidth="1"/>
    <col min="5096" max="5096" width="7.140625" style="105" customWidth="1"/>
    <col min="5097" max="5112" width="6.140625" style="105" customWidth="1"/>
    <col min="5113" max="5113" width="5.28515625" style="105" customWidth="1"/>
    <col min="5114" max="5130" width="6.140625" style="105" customWidth="1"/>
    <col min="5131" max="5131" width="6.42578125" style="105" customWidth="1"/>
    <col min="5132" max="5154" width="6.140625" style="105" customWidth="1"/>
    <col min="5155" max="5155" width="9.7109375" style="105" customWidth="1"/>
    <col min="5156" max="5157" width="6.140625" style="105" customWidth="1"/>
    <col min="5158" max="5158" width="9" style="105" customWidth="1"/>
    <col min="5159" max="5184" width="6.140625" style="105" customWidth="1"/>
    <col min="5185" max="5185" width="11" style="105" customWidth="1"/>
    <col min="5186" max="5199" width="6.140625" style="105" customWidth="1"/>
    <col min="5200" max="5202" width="4.140625" style="105" customWidth="1"/>
    <col min="5203" max="5213" width="6.140625" style="105" customWidth="1"/>
    <col min="5214" max="5216" width="4.140625" style="105" customWidth="1"/>
    <col min="5217" max="5271" width="6.140625" style="105" customWidth="1"/>
    <col min="5272" max="5306" width="4.140625" style="105"/>
    <col min="5307" max="5308" width="4.5703125" style="105" customWidth="1"/>
    <col min="5309" max="5309" width="24.5703125" style="105" customWidth="1"/>
    <col min="5310" max="5310" width="9.42578125" style="105" customWidth="1"/>
    <col min="5311" max="5351" width="6.140625" style="105" customWidth="1"/>
    <col min="5352" max="5352" width="7.140625" style="105" customWidth="1"/>
    <col min="5353" max="5368" width="6.140625" style="105" customWidth="1"/>
    <col min="5369" max="5369" width="5.28515625" style="105" customWidth="1"/>
    <col min="5370" max="5386" width="6.140625" style="105" customWidth="1"/>
    <col min="5387" max="5387" width="6.42578125" style="105" customWidth="1"/>
    <col min="5388" max="5410" width="6.140625" style="105" customWidth="1"/>
    <col min="5411" max="5411" width="9.7109375" style="105" customWidth="1"/>
    <col min="5412" max="5413" width="6.140625" style="105" customWidth="1"/>
    <col min="5414" max="5414" width="9" style="105" customWidth="1"/>
    <col min="5415" max="5440" width="6.140625" style="105" customWidth="1"/>
    <col min="5441" max="5441" width="11" style="105" customWidth="1"/>
    <col min="5442" max="5455" width="6.140625" style="105" customWidth="1"/>
    <col min="5456" max="5458" width="4.140625" style="105" customWidth="1"/>
    <col min="5459" max="5469" width="6.140625" style="105" customWidth="1"/>
    <col min="5470" max="5472" width="4.140625" style="105" customWidth="1"/>
    <col min="5473" max="5527" width="6.140625" style="105" customWidth="1"/>
    <col min="5528" max="5562" width="4.140625" style="105"/>
    <col min="5563" max="5564" width="4.5703125" style="105" customWidth="1"/>
    <col min="5565" max="5565" width="24.5703125" style="105" customWidth="1"/>
    <col min="5566" max="5566" width="9.42578125" style="105" customWidth="1"/>
    <col min="5567" max="5607" width="6.140625" style="105" customWidth="1"/>
    <col min="5608" max="5608" width="7.140625" style="105" customWidth="1"/>
    <col min="5609" max="5624" width="6.140625" style="105" customWidth="1"/>
    <col min="5625" max="5625" width="5.28515625" style="105" customWidth="1"/>
    <col min="5626" max="5642" width="6.140625" style="105" customWidth="1"/>
    <col min="5643" max="5643" width="6.42578125" style="105" customWidth="1"/>
    <col min="5644" max="5666" width="6.140625" style="105" customWidth="1"/>
    <col min="5667" max="5667" width="9.7109375" style="105" customWidth="1"/>
    <col min="5668" max="5669" width="6.140625" style="105" customWidth="1"/>
    <col min="5670" max="5670" width="9" style="105" customWidth="1"/>
    <col min="5671" max="5696" width="6.140625" style="105" customWidth="1"/>
    <col min="5697" max="5697" width="11" style="105" customWidth="1"/>
    <col min="5698" max="5711" width="6.140625" style="105" customWidth="1"/>
    <col min="5712" max="5714" width="4.140625" style="105" customWidth="1"/>
    <col min="5715" max="5725" width="6.140625" style="105" customWidth="1"/>
    <col min="5726" max="5728" width="4.140625" style="105" customWidth="1"/>
    <col min="5729" max="5783" width="6.140625" style="105" customWidth="1"/>
    <col min="5784" max="5818" width="4.140625" style="105"/>
    <col min="5819" max="5820" width="4.5703125" style="105" customWidth="1"/>
    <col min="5821" max="5821" width="24.5703125" style="105" customWidth="1"/>
    <col min="5822" max="5822" width="9.42578125" style="105" customWidth="1"/>
    <col min="5823" max="5863" width="6.140625" style="105" customWidth="1"/>
    <col min="5864" max="5864" width="7.140625" style="105" customWidth="1"/>
    <col min="5865" max="5880" width="6.140625" style="105" customWidth="1"/>
    <col min="5881" max="5881" width="5.28515625" style="105" customWidth="1"/>
    <col min="5882" max="5898" width="6.140625" style="105" customWidth="1"/>
    <col min="5899" max="5899" width="6.42578125" style="105" customWidth="1"/>
    <col min="5900" max="5922" width="6.140625" style="105" customWidth="1"/>
    <col min="5923" max="5923" width="9.7109375" style="105" customWidth="1"/>
    <col min="5924" max="5925" width="6.140625" style="105" customWidth="1"/>
    <col min="5926" max="5926" width="9" style="105" customWidth="1"/>
    <col min="5927" max="5952" width="6.140625" style="105" customWidth="1"/>
    <col min="5953" max="5953" width="11" style="105" customWidth="1"/>
    <col min="5954" max="5967" width="6.140625" style="105" customWidth="1"/>
    <col min="5968" max="5970" width="4.140625" style="105" customWidth="1"/>
    <col min="5971" max="5981" width="6.140625" style="105" customWidth="1"/>
    <col min="5982" max="5984" width="4.140625" style="105" customWidth="1"/>
    <col min="5985" max="6039" width="6.140625" style="105" customWidth="1"/>
    <col min="6040" max="6074" width="4.140625" style="105"/>
    <col min="6075" max="6076" width="4.5703125" style="105" customWidth="1"/>
    <col min="6077" max="6077" width="24.5703125" style="105" customWidth="1"/>
    <col min="6078" max="6078" width="9.42578125" style="105" customWidth="1"/>
    <col min="6079" max="6119" width="6.140625" style="105" customWidth="1"/>
    <col min="6120" max="6120" width="7.140625" style="105" customWidth="1"/>
    <col min="6121" max="6136" width="6.140625" style="105" customWidth="1"/>
    <col min="6137" max="6137" width="5.28515625" style="105" customWidth="1"/>
    <col min="6138" max="6154" width="6.140625" style="105" customWidth="1"/>
    <col min="6155" max="6155" width="6.42578125" style="105" customWidth="1"/>
    <col min="6156" max="6178" width="6.140625" style="105" customWidth="1"/>
    <col min="6179" max="6179" width="9.7109375" style="105" customWidth="1"/>
    <col min="6180" max="6181" width="6.140625" style="105" customWidth="1"/>
    <col min="6182" max="6182" width="9" style="105" customWidth="1"/>
    <col min="6183" max="6208" width="6.140625" style="105" customWidth="1"/>
    <col min="6209" max="6209" width="11" style="105" customWidth="1"/>
    <col min="6210" max="6223" width="6.140625" style="105" customWidth="1"/>
    <col min="6224" max="6226" width="4.140625" style="105" customWidth="1"/>
    <col min="6227" max="6237" width="6.140625" style="105" customWidth="1"/>
    <col min="6238" max="6240" width="4.140625" style="105" customWidth="1"/>
    <col min="6241" max="6295" width="6.140625" style="105" customWidth="1"/>
    <col min="6296" max="6330" width="4.140625" style="105"/>
    <col min="6331" max="6332" width="4.5703125" style="105" customWidth="1"/>
    <col min="6333" max="6333" width="24.5703125" style="105" customWidth="1"/>
    <col min="6334" max="6334" width="9.42578125" style="105" customWidth="1"/>
    <col min="6335" max="6375" width="6.140625" style="105" customWidth="1"/>
    <col min="6376" max="6376" width="7.140625" style="105" customWidth="1"/>
    <col min="6377" max="6392" width="6.140625" style="105" customWidth="1"/>
    <col min="6393" max="6393" width="5.28515625" style="105" customWidth="1"/>
    <col min="6394" max="6410" width="6.140625" style="105" customWidth="1"/>
    <col min="6411" max="6411" width="6.42578125" style="105" customWidth="1"/>
    <col min="6412" max="6434" width="6.140625" style="105" customWidth="1"/>
    <col min="6435" max="6435" width="9.7109375" style="105" customWidth="1"/>
    <col min="6436" max="6437" width="6.140625" style="105" customWidth="1"/>
    <col min="6438" max="6438" width="9" style="105" customWidth="1"/>
    <col min="6439" max="6464" width="6.140625" style="105" customWidth="1"/>
    <col min="6465" max="6465" width="11" style="105" customWidth="1"/>
    <col min="6466" max="6479" width="6.140625" style="105" customWidth="1"/>
    <col min="6480" max="6482" width="4.140625" style="105" customWidth="1"/>
    <col min="6483" max="6493" width="6.140625" style="105" customWidth="1"/>
    <col min="6494" max="6496" width="4.140625" style="105" customWidth="1"/>
    <col min="6497" max="6551" width="6.140625" style="105" customWidth="1"/>
    <col min="6552" max="6586" width="4.140625" style="105"/>
    <col min="6587" max="6588" width="4.5703125" style="105" customWidth="1"/>
    <col min="6589" max="6589" width="24.5703125" style="105" customWidth="1"/>
    <col min="6590" max="6590" width="9.42578125" style="105" customWidth="1"/>
    <col min="6591" max="6631" width="6.140625" style="105" customWidth="1"/>
    <col min="6632" max="6632" width="7.140625" style="105" customWidth="1"/>
    <col min="6633" max="6648" width="6.140625" style="105" customWidth="1"/>
    <col min="6649" max="6649" width="5.28515625" style="105" customWidth="1"/>
    <col min="6650" max="6666" width="6.140625" style="105" customWidth="1"/>
    <col min="6667" max="6667" width="6.42578125" style="105" customWidth="1"/>
    <col min="6668" max="6690" width="6.140625" style="105" customWidth="1"/>
    <col min="6691" max="6691" width="9.7109375" style="105" customWidth="1"/>
    <col min="6692" max="6693" width="6.140625" style="105" customWidth="1"/>
    <col min="6694" max="6694" width="9" style="105" customWidth="1"/>
    <col min="6695" max="6720" width="6.140625" style="105" customWidth="1"/>
    <col min="6721" max="6721" width="11" style="105" customWidth="1"/>
    <col min="6722" max="6735" width="6.140625" style="105" customWidth="1"/>
    <col min="6736" max="6738" width="4.140625" style="105" customWidth="1"/>
    <col min="6739" max="6749" width="6.140625" style="105" customWidth="1"/>
    <col min="6750" max="6752" width="4.140625" style="105" customWidth="1"/>
    <col min="6753" max="6807" width="6.140625" style="105" customWidth="1"/>
    <col min="6808" max="6842" width="4.140625" style="105"/>
    <col min="6843" max="6844" width="4.5703125" style="105" customWidth="1"/>
    <col min="6845" max="6845" width="24.5703125" style="105" customWidth="1"/>
    <col min="6846" max="6846" width="9.42578125" style="105" customWidth="1"/>
    <col min="6847" max="6887" width="6.140625" style="105" customWidth="1"/>
    <col min="6888" max="6888" width="7.140625" style="105" customWidth="1"/>
    <col min="6889" max="6904" width="6.140625" style="105" customWidth="1"/>
    <col min="6905" max="6905" width="5.28515625" style="105" customWidth="1"/>
    <col min="6906" max="6922" width="6.140625" style="105" customWidth="1"/>
    <col min="6923" max="6923" width="6.42578125" style="105" customWidth="1"/>
    <col min="6924" max="6946" width="6.140625" style="105" customWidth="1"/>
    <col min="6947" max="6947" width="9.7109375" style="105" customWidth="1"/>
    <col min="6948" max="6949" width="6.140625" style="105" customWidth="1"/>
    <col min="6950" max="6950" width="9" style="105" customWidth="1"/>
    <col min="6951" max="6976" width="6.140625" style="105" customWidth="1"/>
    <col min="6977" max="6977" width="11" style="105" customWidth="1"/>
    <col min="6978" max="6991" width="6.140625" style="105" customWidth="1"/>
    <col min="6992" max="6994" width="4.140625" style="105" customWidth="1"/>
    <col min="6995" max="7005" width="6.140625" style="105" customWidth="1"/>
    <col min="7006" max="7008" width="4.140625" style="105" customWidth="1"/>
    <col min="7009" max="7063" width="6.140625" style="105" customWidth="1"/>
    <col min="7064" max="7098" width="4.140625" style="105"/>
    <col min="7099" max="7100" width="4.5703125" style="105" customWidth="1"/>
    <col min="7101" max="7101" width="24.5703125" style="105" customWidth="1"/>
    <col min="7102" max="7102" width="9.42578125" style="105" customWidth="1"/>
    <col min="7103" max="7143" width="6.140625" style="105" customWidth="1"/>
    <col min="7144" max="7144" width="7.140625" style="105" customWidth="1"/>
    <col min="7145" max="7160" width="6.140625" style="105" customWidth="1"/>
    <col min="7161" max="7161" width="5.28515625" style="105" customWidth="1"/>
    <col min="7162" max="7178" width="6.140625" style="105" customWidth="1"/>
    <col min="7179" max="7179" width="6.42578125" style="105" customWidth="1"/>
    <col min="7180" max="7202" width="6.140625" style="105" customWidth="1"/>
    <col min="7203" max="7203" width="9.7109375" style="105" customWidth="1"/>
    <col min="7204" max="7205" width="6.140625" style="105" customWidth="1"/>
    <col min="7206" max="7206" width="9" style="105" customWidth="1"/>
    <col min="7207" max="7232" width="6.140625" style="105" customWidth="1"/>
    <col min="7233" max="7233" width="11" style="105" customWidth="1"/>
    <col min="7234" max="7247" width="6.140625" style="105" customWidth="1"/>
    <col min="7248" max="7250" width="4.140625" style="105" customWidth="1"/>
    <col min="7251" max="7261" width="6.140625" style="105" customWidth="1"/>
    <col min="7262" max="7264" width="4.140625" style="105" customWidth="1"/>
    <col min="7265" max="7319" width="6.140625" style="105" customWidth="1"/>
    <col min="7320" max="7354" width="4.140625" style="105"/>
    <col min="7355" max="7356" width="4.5703125" style="105" customWidth="1"/>
    <col min="7357" max="7357" width="24.5703125" style="105" customWidth="1"/>
    <col min="7358" max="7358" width="9.42578125" style="105" customWidth="1"/>
    <col min="7359" max="7399" width="6.140625" style="105" customWidth="1"/>
    <col min="7400" max="7400" width="7.140625" style="105" customWidth="1"/>
    <col min="7401" max="7416" width="6.140625" style="105" customWidth="1"/>
    <col min="7417" max="7417" width="5.28515625" style="105" customWidth="1"/>
    <col min="7418" max="7434" width="6.140625" style="105" customWidth="1"/>
    <col min="7435" max="7435" width="6.42578125" style="105" customWidth="1"/>
    <col min="7436" max="7458" width="6.140625" style="105" customWidth="1"/>
    <col min="7459" max="7459" width="9.7109375" style="105" customWidth="1"/>
    <col min="7460" max="7461" width="6.140625" style="105" customWidth="1"/>
    <col min="7462" max="7462" width="9" style="105" customWidth="1"/>
    <col min="7463" max="7488" width="6.140625" style="105" customWidth="1"/>
    <col min="7489" max="7489" width="11" style="105" customWidth="1"/>
    <col min="7490" max="7503" width="6.140625" style="105" customWidth="1"/>
    <col min="7504" max="7506" width="4.140625" style="105" customWidth="1"/>
    <col min="7507" max="7517" width="6.140625" style="105" customWidth="1"/>
    <col min="7518" max="7520" width="4.140625" style="105" customWidth="1"/>
    <col min="7521" max="7575" width="6.140625" style="105" customWidth="1"/>
    <col min="7576" max="7610" width="4.140625" style="105"/>
    <col min="7611" max="7612" width="4.5703125" style="105" customWidth="1"/>
    <col min="7613" max="7613" width="24.5703125" style="105" customWidth="1"/>
    <col min="7614" max="7614" width="9.42578125" style="105" customWidth="1"/>
    <col min="7615" max="7655" width="6.140625" style="105" customWidth="1"/>
    <col min="7656" max="7656" width="7.140625" style="105" customWidth="1"/>
    <col min="7657" max="7672" width="6.140625" style="105" customWidth="1"/>
    <col min="7673" max="7673" width="5.28515625" style="105" customWidth="1"/>
    <col min="7674" max="7690" width="6.140625" style="105" customWidth="1"/>
    <col min="7691" max="7691" width="6.42578125" style="105" customWidth="1"/>
    <col min="7692" max="7714" width="6.140625" style="105" customWidth="1"/>
    <col min="7715" max="7715" width="9.7109375" style="105" customWidth="1"/>
    <col min="7716" max="7717" width="6.140625" style="105" customWidth="1"/>
    <col min="7718" max="7718" width="9" style="105" customWidth="1"/>
    <col min="7719" max="7744" width="6.140625" style="105" customWidth="1"/>
    <col min="7745" max="7745" width="11" style="105" customWidth="1"/>
    <col min="7746" max="7759" width="6.140625" style="105" customWidth="1"/>
    <col min="7760" max="7762" width="4.140625" style="105" customWidth="1"/>
    <col min="7763" max="7773" width="6.140625" style="105" customWidth="1"/>
    <col min="7774" max="7776" width="4.140625" style="105" customWidth="1"/>
    <col min="7777" max="7831" width="6.140625" style="105" customWidth="1"/>
    <col min="7832" max="7866" width="4.140625" style="105"/>
    <col min="7867" max="7868" width="4.5703125" style="105" customWidth="1"/>
    <col min="7869" max="7869" width="24.5703125" style="105" customWidth="1"/>
    <col min="7870" max="7870" width="9.42578125" style="105" customWidth="1"/>
    <col min="7871" max="7911" width="6.140625" style="105" customWidth="1"/>
    <col min="7912" max="7912" width="7.140625" style="105" customWidth="1"/>
    <col min="7913" max="7928" width="6.140625" style="105" customWidth="1"/>
    <col min="7929" max="7929" width="5.28515625" style="105" customWidth="1"/>
    <col min="7930" max="7946" width="6.140625" style="105" customWidth="1"/>
    <col min="7947" max="7947" width="6.42578125" style="105" customWidth="1"/>
    <col min="7948" max="7970" width="6.140625" style="105" customWidth="1"/>
    <col min="7971" max="7971" width="9.7109375" style="105" customWidth="1"/>
    <col min="7972" max="7973" width="6.140625" style="105" customWidth="1"/>
    <col min="7974" max="7974" width="9" style="105" customWidth="1"/>
    <col min="7975" max="8000" width="6.140625" style="105" customWidth="1"/>
    <col min="8001" max="8001" width="11" style="105" customWidth="1"/>
    <col min="8002" max="8015" width="6.140625" style="105" customWidth="1"/>
    <col min="8016" max="8018" width="4.140625" style="105" customWidth="1"/>
    <col min="8019" max="8029" width="6.140625" style="105" customWidth="1"/>
    <col min="8030" max="8032" width="4.140625" style="105" customWidth="1"/>
    <col min="8033" max="8087" width="6.140625" style="105" customWidth="1"/>
    <col min="8088" max="8122" width="4.140625" style="105"/>
    <col min="8123" max="8124" width="4.5703125" style="105" customWidth="1"/>
    <col min="8125" max="8125" width="24.5703125" style="105" customWidth="1"/>
    <col min="8126" max="8126" width="9.42578125" style="105" customWidth="1"/>
    <col min="8127" max="8167" width="6.140625" style="105" customWidth="1"/>
    <col min="8168" max="8168" width="7.140625" style="105" customWidth="1"/>
    <col min="8169" max="8184" width="6.140625" style="105" customWidth="1"/>
    <col min="8185" max="8185" width="5.28515625" style="105" customWidth="1"/>
    <col min="8186" max="8202" width="6.140625" style="105" customWidth="1"/>
    <col min="8203" max="8203" width="6.42578125" style="105" customWidth="1"/>
    <col min="8204" max="8226" width="6.140625" style="105" customWidth="1"/>
    <col min="8227" max="8227" width="9.7109375" style="105" customWidth="1"/>
    <col min="8228" max="8229" width="6.140625" style="105" customWidth="1"/>
    <col min="8230" max="8230" width="9" style="105" customWidth="1"/>
    <col min="8231" max="8256" width="6.140625" style="105" customWidth="1"/>
    <col min="8257" max="8257" width="11" style="105" customWidth="1"/>
    <col min="8258" max="8271" width="6.140625" style="105" customWidth="1"/>
    <col min="8272" max="8274" width="4.140625" style="105" customWidth="1"/>
    <col min="8275" max="8285" width="6.140625" style="105" customWidth="1"/>
    <col min="8286" max="8288" width="4.140625" style="105" customWidth="1"/>
    <col min="8289" max="8343" width="6.140625" style="105" customWidth="1"/>
    <col min="8344" max="8378" width="4.140625" style="105"/>
    <col min="8379" max="8380" width="4.5703125" style="105" customWidth="1"/>
    <col min="8381" max="8381" width="24.5703125" style="105" customWidth="1"/>
    <col min="8382" max="8382" width="9.42578125" style="105" customWidth="1"/>
    <col min="8383" max="8423" width="6.140625" style="105" customWidth="1"/>
    <col min="8424" max="8424" width="7.140625" style="105" customWidth="1"/>
    <col min="8425" max="8440" width="6.140625" style="105" customWidth="1"/>
    <col min="8441" max="8441" width="5.28515625" style="105" customWidth="1"/>
    <col min="8442" max="8458" width="6.140625" style="105" customWidth="1"/>
    <col min="8459" max="8459" width="6.42578125" style="105" customWidth="1"/>
    <col min="8460" max="8482" width="6.140625" style="105" customWidth="1"/>
    <col min="8483" max="8483" width="9.7109375" style="105" customWidth="1"/>
    <col min="8484" max="8485" width="6.140625" style="105" customWidth="1"/>
    <col min="8486" max="8486" width="9" style="105" customWidth="1"/>
    <col min="8487" max="8512" width="6.140625" style="105" customWidth="1"/>
    <col min="8513" max="8513" width="11" style="105" customWidth="1"/>
    <col min="8514" max="8527" width="6.140625" style="105" customWidth="1"/>
    <col min="8528" max="8530" width="4.140625" style="105" customWidth="1"/>
    <col min="8531" max="8541" width="6.140625" style="105" customWidth="1"/>
    <col min="8542" max="8544" width="4.140625" style="105" customWidth="1"/>
    <col min="8545" max="8599" width="6.140625" style="105" customWidth="1"/>
    <col min="8600" max="8634" width="4.140625" style="105"/>
    <col min="8635" max="8636" width="4.5703125" style="105" customWidth="1"/>
    <col min="8637" max="8637" width="24.5703125" style="105" customWidth="1"/>
    <col min="8638" max="8638" width="9.42578125" style="105" customWidth="1"/>
    <col min="8639" max="8679" width="6.140625" style="105" customWidth="1"/>
    <col min="8680" max="8680" width="7.140625" style="105" customWidth="1"/>
    <col min="8681" max="8696" width="6.140625" style="105" customWidth="1"/>
    <col min="8697" max="8697" width="5.28515625" style="105" customWidth="1"/>
    <col min="8698" max="8714" width="6.140625" style="105" customWidth="1"/>
    <col min="8715" max="8715" width="6.42578125" style="105" customWidth="1"/>
    <col min="8716" max="8738" width="6.140625" style="105" customWidth="1"/>
    <col min="8739" max="8739" width="9.7109375" style="105" customWidth="1"/>
    <col min="8740" max="8741" width="6.140625" style="105" customWidth="1"/>
    <col min="8742" max="8742" width="9" style="105" customWidth="1"/>
    <col min="8743" max="8768" width="6.140625" style="105" customWidth="1"/>
    <col min="8769" max="8769" width="11" style="105" customWidth="1"/>
    <col min="8770" max="8783" width="6.140625" style="105" customWidth="1"/>
    <col min="8784" max="8786" width="4.140625" style="105" customWidth="1"/>
    <col min="8787" max="8797" width="6.140625" style="105" customWidth="1"/>
    <col min="8798" max="8800" width="4.140625" style="105" customWidth="1"/>
    <col min="8801" max="8855" width="6.140625" style="105" customWidth="1"/>
    <col min="8856" max="8890" width="4.140625" style="105"/>
    <col min="8891" max="8892" width="4.5703125" style="105" customWidth="1"/>
    <col min="8893" max="8893" width="24.5703125" style="105" customWidth="1"/>
    <col min="8894" max="8894" width="9.42578125" style="105" customWidth="1"/>
    <col min="8895" max="8935" width="6.140625" style="105" customWidth="1"/>
    <col min="8936" max="8936" width="7.140625" style="105" customWidth="1"/>
    <col min="8937" max="8952" width="6.140625" style="105" customWidth="1"/>
    <col min="8953" max="8953" width="5.28515625" style="105" customWidth="1"/>
    <col min="8954" max="8970" width="6.140625" style="105" customWidth="1"/>
    <col min="8971" max="8971" width="6.42578125" style="105" customWidth="1"/>
    <col min="8972" max="8994" width="6.140625" style="105" customWidth="1"/>
    <col min="8995" max="8995" width="9.7109375" style="105" customWidth="1"/>
    <col min="8996" max="8997" width="6.140625" style="105" customWidth="1"/>
    <col min="8998" max="8998" width="9" style="105" customWidth="1"/>
    <col min="8999" max="9024" width="6.140625" style="105" customWidth="1"/>
    <col min="9025" max="9025" width="11" style="105" customWidth="1"/>
    <col min="9026" max="9039" width="6.140625" style="105" customWidth="1"/>
    <col min="9040" max="9042" width="4.140625" style="105" customWidth="1"/>
    <col min="9043" max="9053" width="6.140625" style="105" customWidth="1"/>
    <col min="9054" max="9056" width="4.140625" style="105" customWidth="1"/>
    <col min="9057" max="9111" width="6.140625" style="105" customWidth="1"/>
    <col min="9112" max="9146" width="4.140625" style="105"/>
    <col min="9147" max="9148" width="4.5703125" style="105" customWidth="1"/>
    <col min="9149" max="9149" width="24.5703125" style="105" customWidth="1"/>
    <col min="9150" max="9150" width="9.42578125" style="105" customWidth="1"/>
    <col min="9151" max="9191" width="6.140625" style="105" customWidth="1"/>
    <col min="9192" max="9192" width="7.140625" style="105" customWidth="1"/>
    <col min="9193" max="9208" width="6.140625" style="105" customWidth="1"/>
    <col min="9209" max="9209" width="5.28515625" style="105" customWidth="1"/>
    <col min="9210" max="9226" width="6.140625" style="105" customWidth="1"/>
    <col min="9227" max="9227" width="6.42578125" style="105" customWidth="1"/>
    <col min="9228" max="9250" width="6.140625" style="105" customWidth="1"/>
    <col min="9251" max="9251" width="9.7109375" style="105" customWidth="1"/>
    <col min="9252" max="9253" width="6.140625" style="105" customWidth="1"/>
    <col min="9254" max="9254" width="9" style="105" customWidth="1"/>
    <col min="9255" max="9280" width="6.140625" style="105" customWidth="1"/>
    <col min="9281" max="9281" width="11" style="105" customWidth="1"/>
    <col min="9282" max="9295" width="6.140625" style="105" customWidth="1"/>
    <col min="9296" max="9298" width="4.140625" style="105" customWidth="1"/>
    <col min="9299" max="9309" width="6.140625" style="105" customWidth="1"/>
    <col min="9310" max="9312" width="4.140625" style="105" customWidth="1"/>
    <col min="9313" max="9367" width="6.140625" style="105" customWidth="1"/>
    <col min="9368" max="9402" width="4.140625" style="105"/>
    <col min="9403" max="9404" width="4.5703125" style="105" customWidth="1"/>
    <col min="9405" max="9405" width="24.5703125" style="105" customWidth="1"/>
    <col min="9406" max="9406" width="9.42578125" style="105" customWidth="1"/>
    <col min="9407" max="9447" width="6.140625" style="105" customWidth="1"/>
    <col min="9448" max="9448" width="7.140625" style="105" customWidth="1"/>
    <col min="9449" max="9464" width="6.140625" style="105" customWidth="1"/>
    <col min="9465" max="9465" width="5.28515625" style="105" customWidth="1"/>
    <col min="9466" max="9482" width="6.140625" style="105" customWidth="1"/>
    <col min="9483" max="9483" width="6.42578125" style="105" customWidth="1"/>
    <col min="9484" max="9506" width="6.140625" style="105" customWidth="1"/>
    <col min="9507" max="9507" width="9.7109375" style="105" customWidth="1"/>
    <col min="9508" max="9509" width="6.140625" style="105" customWidth="1"/>
    <col min="9510" max="9510" width="9" style="105" customWidth="1"/>
    <col min="9511" max="9536" width="6.140625" style="105" customWidth="1"/>
    <col min="9537" max="9537" width="11" style="105" customWidth="1"/>
    <col min="9538" max="9551" width="6.140625" style="105" customWidth="1"/>
    <col min="9552" max="9554" width="4.140625" style="105" customWidth="1"/>
    <col min="9555" max="9565" width="6.140625" style="105" customWidth="1"/>
    <col min="9566" max="9568" width="4.140625" style="105" customWidth="1"/>
    <col min="9569" max="9623" width="6.140625" style="105" customWidth="1"/>
    <col min="9624" max="9658" width="4.140625" style="105"/>
    <col min="9659" max="9660" width="4.5703125" style="105" customWidth="1"/>
    <col min="9661" max="9661" width="24.5703125" style="105" customWidth="1"/>
    <col min="9662" max="9662" width="9.42578125" style="105" customWidth="1"/>
    <col min="9663" max="9703" width="6.140625" style="105" customWidth="1"/>
    <col min="9704" max="9704" width="7.140625" style="105" customWidth="1"/>
    <col min="9705" max="9720" width="6.140625" style="105" customWidth="1"/>
    <col min="9721" max="9721" width="5.28515625" style="105" customWidth="1"/>
    <col min="9722" max="9738" width="6.140625" style="105" customWidth="1"/>
    <col min="9739" max="9739" width="6.42578125" style="105" customWidth="1"/>
    <col min="9740" max="9762" width="6.140625" style="105" customWidth="1"/>
    <col min="9763" max="9763" width="9.7109375" style="105" customWidth="1"/>
    <col min="9764" max="9765" width="6.140625" style="105" customWidth="1"/>
    <col min="9766" max="9766" width="9" style="105" customWidth="1"/>
    <col min="9767" max="9792" width="6.140625" style="105" customWidth="1"/>
    <col min="9793" max="9793" width="11" style="105" customWidth="1"/>
    <col min="9794" max="9807" width="6.140625" style="105" customWidth="1"/>
    <col min="9808" max="9810" width="4.140625" style="105" customWidth="1"/>
    <col min="9811" max="9821" width="6.140625" style="105" customWidth="1"/>
    <col min="9822" max="9824" width="4.140625" style="105" customWidth="1"/>
    <col min="9825" max="9879" width="6.140625" style="105" customWidth="1"/>
    <col min="9880" max="9914" width="4.140625" style="105"/>
    <col min="9915" max="9916" width="4.5703125" style="105" customWidth="1"/>
    <col min="9917" max="9917" width="24.5703125" style="105" customWidth="1"/>
    <col min="9918" max="9918" width="9.42578125" style="105" customWidth="1"/>
    <col min="9919" max="9959" width="6.140625" style="105" customWidth="1"/>
    <col min="9960" max="9960" width="7.140625" style="105" customWidth="1"/>
    <col min="9961" max="9976" width="6.140625" style="105" customWidth="1"/>
    <col min="9977" max="9977" width="5.28515625" style="105" customWidth="1"/>
    <col min="9978" max="9994" width="6.140625" style="105" customWidth="1"/>
    <col min="9995" max="9995" width="6.42578125" style="105" customWidth="1"/>
    <col min="9996" max="10018" width="6.140625" style="105" customWidth="1"/>
    <col min="10019" max="10019" width="9.7109375" style="105" customWidth="1"/>
    <col min="10020" max="10021" width="6.140625" style="105" customWidth="1"/>
    <col min="10022" max="10022" width="9" style="105" customWidth="1"/>
    <col min="10023" max="10048" width="6.140625" style="105" customWidth="1"/>
    <col min="10049" max="10049" width="11" style="105" customWidth="1"/>
    <col min="10050" max="10063" width="6.140625" style="105" customWidth="1"/>
    <col min="10064" max="10066" width="4.140625" style="105" customWidth="1"/>
    <col min="10067" max="10077" width="6.140625" style="105" customWidth="1"/>
    <col min="10078" max="10080" width="4.140625" style="105" customWidth="1"/>
    <col min="10081" max="10135" width="6.140625" style="105" customWidth="1"/>
    <col min="10136" max="10170" width="4.140625" style="105"/>
    <col min="10171" max="10172" width="4.5703125" style="105" customWidth="1"/>
    <col min="10173" max="10173" width="24.5703125" style="105" customWidth="1"/>
    <col min="10174" max="10174" width="9.42578125" style="105" customWidth="1"/>
    <col min="10175" max="10215" width="6.140625" style="105" customWidth="1"/>
    <col min="10216" max="10216" width="7.140625" style="105" customWidth="1"/>
    <col min="10217" max="10232" width="6.140625" style="105" customWidth="1"/>
    <col min="10233" max="10233" width="5.28515625" style="105" customWidth="1"/>
    <col min="10234" max="10250" width="6.140625" style="105" customWidth="1"/>
    <col min="10251" max="10251" width="6.42578125" style="105" customWidth="1"/>
    <col min="10252" max="10274" width="6.140625" style="105" customWidth="1"/>
    <col min="10275" max="10275" width="9.7109375" style="105" customWidth="1"/>
    <col min="10276" max="10277" width="6.140625" style="105" customWidth="1"/>
    <col min="10278" max="10278" width="9" style="105" customWidth="1"/>
    <col min="10279" max="10304" width="6.140625" style="105" customWidth="1"/>
    <col min="10305" max="10305" width="11" style="105" customWidth="1"/>
    <col min="10306" max="10319" width="6.140625" style="105" customWidth="1"/>
    <col min="10320" max="10322" width="4.140625" style="105" customWidth="1"/>
    <col min="10323" max="10333" width="6.140625" style="105" customWidth="1"/>
    <col min="10334" max="10336" width="4.140625" style="105" customWidth="1"/>
    <col min="10337" max="10391" width="6.140625" style="105" customWidth="1"/>
    <col min="10392" max="10426" width="4.140625" style="105"/>
    <col min="10427" max="10428" width="4.5703125" style="105" customWidth="1"/>
    <col min="10429" max="10429" width="24.5703125" style="105" customWidth="1"/>
    <col min="10430" max="10430" width="9.42578125" style="105" customWidth="1"/>
    <col min="10431" max="10471" width="6.140625" style="105" customWidth="1"/>
    <col min="10472" max="10472" width="7.140625" style="105" customWidth="1"/>
    <col min="10473" max="10488" width="6.140625" style="105" customWidth="1"/>
    <col min="10489" max="10489" width="5.28515625" style="105" customWidth="1"/>
    <col min="10490" max="10506" width="6.140625" style="105" customWidth="1"/>
    <col min="10507" max="10507" width="6.42578125" style="105" customWidth="1"/>
    <col min="10508" max="10530" width="6.140625" style="105" customWidth="1"/>
    <col min="10531" max="10531" width="9.7109375" style="105" customWidth="1"/>
    <col min="10532" max="10533" width="6.140625" style="105" customWidth="1"/>
    <col min="10534" max="10534" width="9" style="105" customWidth="1"/>
    <col min="10535" max="10560" width="6.140625" style="105" customWidth="1"/>
    <col min="10561" max="10561" width="11" style="105" customWidth="1"/>
    <col min="10562" max="10575" width="6.140625" style="105" customWidth="1"/>
    <col min="10576" max="10578" width="4.140625" style="105" customWidth="1"/>
    <col min="10579" max="10589" width="6.140625" style="105" customWidth="1"/>
    <col min="10590" max="10592" width="4.140625" style="105" customWidth="1"/>
    <col min="10593" max="10647" width="6.140625" style="105" customWidth="1"/>
    <col min="10648" max="10682" width="4.140625" style="105"/>
    <col min="10683" max="10684" width="4.5703125" style="105" customWidth="1"/>
    <col min="10685" max="10685" width="24.5703125" style="105" customWidth="1"/>
    <col min="10686" max="10686" width="9.42578125" style="105" customWidth="1"/>
    <col min="10687" max="10727" width="6.140625" style="105" customWidth="1"/>
    <col min="10728" max="10728" width="7.140625" style="105" customWidth="1"/>
    <col min="10729" max="10744" width="6.140625" style="105" customWidth="1"/>
    <col min="10745" max="10745" width="5.28515625" style="105" customWidth="1"/>
    <col min="10746" max="10762" width="6.140625" style="105" customWidth="1"/>
    <col min="10763" max="10763" width="6.42578125" style="105" customWidth="1"/>
    <col min="10764" max="10786" width="6.140625" style="105" customWidth="1"/>
    <col min="10787" max="10787" width="9.7109375" style="105" customWidth="1"/>
    <col min="10788" max="10789" width="6.140625" style="105" customWidth="1"/>
    <col min="10790" max="10790" width="9" style="105" customWidth="1"/>
    <col min="10791" max="10816" width="6.140625" style="105" customWidth="1"/>
    <col min="10817" max="10817" width="11" style="105" customWidth="1"/>
    <col min="10818" max="10831" width="6.140625" style="105" customWidth="1"/>
    <col min="10832" max="10834" width="4.140625" style="105" customWidth="1"/>
    <col min="10835" max="10845" width="6.140625" style="105" customWidth="1"/>
    <col min="10846" max="10848" width="4.140625" style="105" customWidth="1"/>
    <col min="10849" max="10903" width="6.140625" style="105" customWidth="1"/>
    <col min="10904" max="10938" width="4.140625" style="105"/>
    <col min="10939" max="10940" width="4.5703125" style="105" customWidth="1"/>
    <col min="10941" max="10941" width="24.5703125" style="105" customWidth="1"/>
    <col min="10942" max="10942" width="9.42578125" style="105" customWidth="1"/>
    <col min="10943" max="10983" width="6.140625" style="105" customWidth="1"/>
    <col min="10984" max="10984" width="7.140625" style="105" customWidth="1"/>
    <col min="10985" max="11000" width="6.140625" style="105" customWidth="1"/>
    <col min="11001" max="11001" width="5.28515625" style="105" customWidth="1"/>
    <col min="11002" max="11018" width="6.140625" style="105" customWidth="1"/>
    <col min="11019" max="11019" width="6.42578125" style="105" customWidth="1"/>
    <col min="11020" max="11042" width="6.140625" style="105" customWidth="1"/>
    <col min="11043" max="11043" width="9.7109375" style="105" customWidth="1"/>
    <col min="11044" max="11045" width="6.140625" style="105" customWidth="1"/>
    <col min="11046" max="11046" width="9" style="105" customWidth="1"/>
    <col min="11047" max="11072" width="6.140625" style="105" customWidth="1"/>
    <col min="11073" max="11073" width="11" style="105" customWidth="1"/>
    <col min="11074" max="11087" width="6.140625" style="105" customWidth="1"/>
    <col min="11088" max="11090" width="4.140625" style="105" customWidth="1"/>
    <col min="11091" max="11101" width="6.140625" style="105" customWidth="1"/>
    <col min="11102" max="11104" width="4.140625" style="105" customWidth="1"/>
    <col min="11105" max="11159" width="6.140625" style="105" customWidth="1"/>
    <col min="11160" max="11194" width="4.140625" style="105"/>
    <col min="11195" max="11196" width="4.5703125" style="105" customWidth="1"/>
    <col min="11197" max="11197" width="24.5703125" style="105" customWidth="1"/>
    <col min="11198" max="11198" width="9.42578125" style="105" customWidth="1"/>
    <col min="11199" max="11239" width="6.140625" style="105" customWidth="1"/>
    <col min="11240" max="11240" width="7.140625" style="105" customWidth="1"/>
    <col min="11241" max="11256" width="6.140625" style="105" customWidth="1"/>
    <col min="11257" max="11257" width="5.28515625" style="105" customWidth="1"/>
    <col min="11258" max="11274" width="6.140625" style="105" customWidth="1"/>
    <col min="11275" max="11275" width="6.42578125" style="105" customWidth="1"/>
    <col min="11276" max="11298" width="6.140625" style="105" customWidth="1"/>
    <col min="11299" max="11299" width="9.7109375" style="105" customWidth="1"/>
    <col min="11300" max="11301" width="6.140625" style="105" customWidth="1"/>
    <col min="11302" max="11302" width="9" style="105" customWidth="1"/>
    <col min="11303" max="11328" width="6.140625" style="105" customWidth="1"/>
    <col min="11329" max="11329" width="11" style="105" customWidth="1"/>
    <col min="11330" max="11343" width="6.140625" style="105" customWidth="1"/>
    <col min="11344" max="11346" width="4.140625" style="105" customWidth="1"/>
    <col min="11347" max="11357" width="6.140625" style="105" customWidth="1"/>
    <col min="11358" max="11360" width="4.140625" style="105" customWidth="1"/>
    <col min="11361" max="11415" width="6.140625" style="105" customWidth="1"/>
    <col min="11416" max="11450" width="4.140625" style="105"/>
    <col min="11451" max="11452" width="4.5703125" style="105" customWidth="1"/>
    <col min="11453" max="11453" width="24.5703125" style="105" customWidth="1"/>
    <col min="11454" max="11454" width="9.42578125" style="105" customWidth="1"/>
    <col min="11455" max="11495" width="6.140625" style="105" customWidth="1"/>
    <col min="11496" max="11496" width="7.140625" style="105" customWidth="1"/>
    <col min="11497" max="11512" width="6.140625" style="105" customWidth="1"/>
    <col min="11513" max="11513" width="5.28515625" style="105" customWidth="1"/>
    <col min="11514" max="11530" width="6.140625" style="105" customWidth="1"/>
    <col min="11531" max="11531" width="6.42578125" style="105" customWidth="1"/>
    <col min="11532" max="11554" width="6.140625" style="105" customWidth="1"/>
    <col min="11555" max="11555" width="9.7109375" style="105" customWidth="1"/>
    <col min="11556" max="11557" width="6.140625" style="105" customWidth="1"/>
    <col min="11558" max="11558" width="9" style="105" customWidth="1"/>
    <col min="11559" max="11584" width="6.140625" style="105" customWidth="1"/>
    <col min="11585" max="11585" width="11" style="105" customWidth="1"/>
    <col min="11586" max="11599" width="6.140625" style="105" customWidth="1"/>
    <col min="11600" max="11602" width="4.140625" style="105" customWidth="1"/>
    <col min="11603" max="11613" width="6.140625" style="105" customWidth="1"/>
    <col min="11614" max="11616" width="4.140625" style="105" customWidth="1"/>
    <col min="11617" max="11671" width="6.140625" style="105" customWidth="1"/>
    <col min="11672" max="11706" width="4.140625" style="105"/>
    <col min="11707" max="11708" width="4.5703125" style="105" customWidth="1"/>
    <col min="11709" max="11709" width="24.5703125" style="105" customWidth="1"/>
    <col min="11710" max="11710" width="9.42578125" style="105" customWidth="1"/>
    <col min="11711" max="11751" width="6.140625" style="105" customWidth="1"/>
    <col min="11752" max="11752" width="7.140625" style="105" customWidth="1"/>
    <col min="11753" max="11768" width="6.140625" style="105" customWidth="1"/>
    <col min="11769" max="11769" width="5.28515625" style="105" customWidth="1"/>
    <col min="11770" max="11786" width="6.140625" style="105" customWidth="1"/>
    <col min="11787" max="11787" width="6.42578125" style="105" customWidth="1"/>
    <col min="11788" max="11810" width="6.140625" style="105" customWidth="1"/>
    <col min="11811" max="11811" width="9.7109375" style="105" customWidth="1"/>
    <col min="11812" max="11813" width="6.140625" style="105" customWidth="1"/>
    <col min="11814" max="11814" width="9" style="105" customWidth="1"/>
    <col min="11815" max="11840" width="6.140625" style="105" customWidth="1"/>
    <col min="11841" max="11841" width="11" style="105" customWidth="1"/>
    <col min="11842" max="11855" width="6.140625" style="105" customWidth="1"/>
    <col min="11856" max="11858" width="4.140625" style="105" customWidth="1"/>
    <col min="11859" max="11869" width="6.140625" style="105" customWidth="1"/>
    <col min="11870" max="11872" width="4.140625" style="105" customWidth="1"/>
    <col min="11873" max="11927" width="6.140625" style="105" customWidth="1"/>
    <col min="11928" max="11962" width="4.140625" style="105"/>
    <col min="11963" max="11964" width="4.5703125" style="105" customWidth="1"/>
    <col min="11965" max="11965" width="24.5703125" style="105" customWidth="1"/>
    <col min="11966" max="11966" width="9.42578125" style="105" customWidth="1"/>
    <col min="11967" max="12007" width="6.140625" style="105" customWidth="1"/>
    <col min="12008" max="12008" width="7.140625" style="105" customWidth="1"/>
    <col min="12009" max="12024" width="6.140625" style="105" customWidth="1"/>
    <col min="12025" max="12025" width="5.28515625" style="105" customWidth="1"/>
    <col min="12026" max="12042" width="6.140625" style="105" customWidth="1"/>
    <col min="12043" max="12043" width="6.42578125" style="105" customWidth="1"/>
    <col min="12044" max="12066" width="6.140625" style="105" customWidth="1"/>
    <col min="12067" max="12067" width="9.7109375" style="105" customWidth="1"/>
    <col min="12068" max="12069" width="6.140625" style="105" customWidth="1"/>
    <col min="12070" max="12070" width="9" style="105" customWidth="1"/>
    <col min="12071" max="12096" width="6.140625" style="105" customWidth="1"/>
    <col min="12097" max="12097" width="11" style="105" customWidth="1"/>
    <col min="12098" max="12111" width="6.140625" style="105" customWidth="1"/>
    <col min="12112" max="12114" width="4.140625" style="105" customWidth="1"/>
    <col min="12115" max="12125" width="6.140625" style="105" customWidth="1"/>
    <col min="12126" max="12128" width="4.140625" style="105" customWidth="1"/>
    <col min="12129" max="12183" width="6.140625" style="105" customWidth="1"/>
    <col min="12184" max="12218" width="4.140625" style="105"/>
    <col min="12219" max="12220" width="4.5703125" style="105" customWidth="1"/>
    <col min="12221" max="12221" width="24.5703125" style="105" customWidth="1"/>
    <col min="12222" max="12222" width="9.42578125" style="105" customWidth="1"/>
    <col min="12223" max="12263" width="6.140625" style="105" customWidth="1"/>
    <col min="12264" max="12264" width="7.140625" style="105" customWidth="1"/>
    <col min="12265" max="12280" width="6.140625" style="105" customWidth="1"/>
    <col min="12281" max="12281" width="5.28515625" style="105" customWidth="1"/>
    <col min="12282" max="12298" width="6.140625" style="105" customWidth="1"/>
    <col min="12299" max="12299" width="6.42578125" style="105" customWidth="1"/>
    <col min="12300" max="12322" width="6.140625" style="105" customWidth="1"/>
    <col min="12323" max="12323" width="9.7109375" style="105" customWidth="1"/>
    <col min="12324" max="12325" width="6.140625" style="105" customWidth="1"/>
    <col min="12326" max="12326" width="9" style="105" customWidth="1"/>
    <col min="12327" max="12352" width="6.140625" style="105" customWidth="1"/>
    <col min="12353" max="12353" width="11" style="105" customWidth="1"/>
    <col min="12354" max="12367" width="6.140625" style="105" customWidth="1"/>
    <col min="12368" max="12370" width="4.140625" style="105" customWidth="1"/>
    <col min="12371" max="12381" width="6.140625" style="105" customWidth="1"/>
    <col min="12382" max="12384" width="4.140625" style="105" customWidth="1"/>
    <col min="12385" max="12439" width="6.140625" style="105" customWidth="1"/>
    <col min="12440" max="12474" width="4.140625" style="105"/>
    <col min="12475" max="12476" width="4.5703125" style="105" customWidth="1"/>
    <col min="12477" max="12477" width="24.5703125" style="105" customWidth="1"/>
    <col min="12478" max="12478" width="9.42578125" style="105" customWidth="1"/>
    <col min="12479" max="12519" width="6.140625" style="105" customWidth="1"/>
    <col min="12520" max="12520" width="7.140625" style="105" customWidth="1"/>
    <col min="12521" max="12536" width="6.140625" style="105" customWidth="1"/>
    <col min="12537" max="12537" width="5.28515625" style="105" customWidth="1"/>
    <col min="12538" max="12554" width="6.140625" style="105" customWidth="1"/>
    <col min="12555" max="12555" width="6.42578125" style="105" customWidth="1"/>
    <col min="12556" max="12578" width="6.140625" style="105" customWidth="1"/>
    <col min="12579" max="12579" width="9.7109375" style="105" customWidth="1"/>
    <col min="12580" max="12581" width="6.140625" style="105" customWidth="1"/>
    <col min="12582" max="12582" width="9" style="105" customWidth="1"/>
    <col min="12583" max="12608" width="6.140625" style="105" customWidth="1"/>
    <col min="12609" max="12609" width="11" style="105" customWidth="1"/>
    <col min="12610" max="12623" width="6.140625" style="105" customWidth="1"/>
    <col min="12624" max="12626" width="4.140625" style="105" customWidth="1"/>
    <col min="12627" max="12637" width="6.140625" style="105" customWidth="1"/>
    <col min="12638" max="12640" width="4.140625" style="105" customWidth="1"/>
    <col min="12641" max="12695" width="6.140625" style="105" customWidth="1"/>
    <col min="12696" max="12730" width="4.140625" style="105"/>
    <col min="12731" max="12732" width="4.5703125" style="105" customWidth="1"/>
    <col min="12733" max="12733" width="24.5703125" style="105" customWidth="1"/>
    <col min="12734" max="12734" width="9.42578125" style="105" customWidth="1"/>
    <col min="12735" max="12775" width="6.140625" style="105" customWidth="1"/>
    <col min="12776" max="12776" width="7.140625" style="105" customWidth="1"/>
    <col min="12777" max="12792" width="6.140625" style="105" customWidth="1"/>
    <col min="12793" max="12793" width="5.28515625" style="105" customWidth="1"/>
    <col min="12794" max="12810" width="6.140625" style="105" customWidth="1"/>
    <col min="12811" max="12811" width="6.42578125" style="105" customWidth="1"/>
    <col min="12812" max="12834" width="6.140625" style="105" customWidth="1"/>
    <col min="12835" max="12835" width="9.7109375" style="105" customWidth="1"/>
    <col min="12836" max="12837" width="6.140625" style="105" customWidth="1"/>
    <col min="12838" max="12838" width="9" style="105" customWidth="1"/>
    <col min="12839" max="12864" width="6.140625" style="105" customWidth="1"/>
    <col min="12865" max="12865" width="11" style="105" customWidth="1"/>
    <col min="12866" max="12879" width="6.140625" style="105" customWidth="1"/>
    <col min="12880" max="12882" width="4.140625" style="105" customWidth="1"/>
    <col min="12883" max="12893" width="6.140625" style="105" customWidth="1"/>
    <col min="12894" max="12896" width="4.140625" style="105" customWidth="1"/>
    <col min="12897" max="12951" width="6.140625" style="105" customWidth="1"/>
    <col min="12952" max="12986" width="4.140625" style="105"/>
    <col min="12987" max="12988" width="4.5703125" style="105" customWidth="1"/>
    <col min="12989" max="12989" width="24.5703125" style="105" customWidth="1"/>
    <col min="12990" max="12990" width="9.42578125" style="105" customWidth="1"/>
    <col min="12991" max="13031" width="6.140625" style="105" customWidth="1"/>
    <col min="13032" max="13032" width="7.140625" style="105" customWidth="1"/>
    <col min="13033" max="13048" width="6.140625" style="105" customWidth="1"/>
    <col min="13049" max="13049" width="5.28515625" style="105" customWidth="1"/>
    <col min="13050" max="13066" width="6.140625" style="105" customWidth="1"/>
    <col min="13067" max="13067" width="6.42578125" style="105" customWidth="1"/>
    <col min="13068" max="13090" width="6.140625" style="105" customWidth="1"/>
    <col min="13091" max="13091" width="9.7109375" style="105" customWidth="1"/>
    <col min="13092" max="13093" width="6.140625" style="105" customWidth="1"/>
    <col min="13094" max="13094" width="9" style="105" customWidth="1"/>
    <col min="13095" max="13120" width="6.140625" style="105" customWidth="1"/>
    <col min="13121" max="13121" width="11" style="105" customWidth="1"/>
    <col min="13122" max="13135" width="6.140625" style="105" customWidth="1"/>
    <col min="13136" max="13138" width="4.140625" style="105" customWidth="1"/>
    <col min="13139" max="13149" width="6.140625" style="105" customWidth="1"/>
    <col min="13150" max="13152" width="4.140625" style="105" customWidth="1"/>
    <col min="13153" max="13207" width="6.140625" style="105" customWidth="1"/>
    <col min="13208" max="13242" width="4.140625" style="105"/>
    <col min="13243" max="13244" width="4.5703125" style="105" customWidth="1"/>
    <col min="13245" max="13245" width="24.5703125" style="105" customWidth="1"/>
    <col min="13246" max="13246" width="9.42578125" style="105" customWidth="1"/>
    <col min="13247" max="13287" width="6.140625" style="105" customWidth="1"/>
    <col min="13288" max="13288" width="7.140625" style="105" customWidth="1"/>
    <col min="13289" max="13304" width="6.140625" style="105" customWidth="1"/>
    <col min="13305" max="13305" width="5.28515625" style="105" customWidth="1"/>
    <col min="13306" max="13322" width="6.140625" style="105" customWidth="1"/>
    <col min="13323" max="13323" width="6.42578125" style="105" customWidth="1"/>
    <col min="13324" max="13346" width="6.140625" style="105" customWidth="1"/>
    <col min="13347" max="13347" width="9.7109375" style="105" customWidth="1"/>
    <col min="13348" max="13349" width="6.140625" style="105" customWidth="1"/>
    <col min="13350" max="13350" width="9" style="105" customWidth="1"/>
    <col min="13351" max="13376" width="6.140625" style="105" customWidth="1"/>
    <col min="13377" max="13377" width="11" style="105" customWidth="1"/>
    <col min="13378" max="13391" width="6.140625" style="105" customWidth="1"/>
    <col min="13392" max="13394" width="4.140625" style="105" customWidth="1"/>
    <col min="13395" max="13405" width="6.140625" style="105" customWidth="1"/>
    <col min="13406" max="13408" width="4.140625" style="105" customWidth="1"/>
    <col min="13409" max="13463" width="6.140625" style="105" customWidth="1"/>
    <col min="13464" max="13498" width="4.140625" style="105"/>
    <col min="13499" max="13500" width="4.5703125" style="105" customWidth="1"/>
    <col min="13501" max="13501" width="24.5703125" style="105" customWidth="1"/>
    <col min="13502" max="13502" width="9.42578125" style="105" customWidth="1"/>
    <col min="13503" max="13543" width="6.140625" style="105" customWidth="1"/>
    <col min="13544" max="13544" width="7.140625" style="105" customWidth="1"/>
    <col min="13545" max="13560" width="6.140625" style="105" customWidth="1"/>
    <col min="13561" max="13561" width="5.28515625" style="105" customWidth="1"/>
    <col min="13562" max="13578" width="6.140625" style="105" customWidth="1"/>
    <col min="13579" max="13579" width="6.42578125" style="105" customWidth="1"/>
    <col min="13580" max="13602" width="6.140625" style="105" customWidth="1"/>
    <col min="13603" max="13603" width="9.7109375" style="105" customWidth="1"/>
    <col min="13604" max="13605" width="6.140625" style="105" customWidth="1"/>
    <col min="13606" max="13606" width="9" style="105" customWidth="1"/>
    <col min="13607" max="13632" width="6.140625" style="105" customWidth="1"/>
    <col min="13633" max="13633" width="11" style="105" customWidth="1"/>
    <col min="13634" max="13647" width="6.140625" style="105" customWidth="1"/>
    <col min="13648" max="13650" width="4.140625" style="105" customWidth="1"/>
    <col min="13651" max="13661" width="6.140625" style="105" customWidth="1"/>
    <col min="13662" max="13664" width="4.140625" style="105" customWidth="1"/>
    <col min="13665" max="13719" width="6.140625" style="105" customWidth="1"/>
    <col min="13720" max="13754" width="4.140625" style="105"/>
    <col min="13755" max="13756" width="4.5703125" style="105" customWidth="1"/>
    <col min="13757" max="13757" width="24.5703125" style="105" customWidth="1"/>
    <col min="13758" max="13758" width="9.42578125" style="105" customWidth="1"/>
    <col min="13759" max="13799" width="6.140625" style="105" customWidth="1"/>
    <col min="13800" max="13800" width="7.140625" style="105" customWidth="1"/>
    <col min="13801" max="13816" width="6.140625" style="105" customWidth="1"/>
    <col min="13817" max="13817" width="5.28515625" style="105" customWidth="1"/>
    <col min="13818" max="13834" width="6.140625" style="105" customWidth="1"/>
    <col min="13835" max="13835" width="6.42578125" style="105" customWidth="1"/>
    <col min="13836" max="13858" width="6.140625" style="105" customWidth="1"/>
    <col min="13859" max="13859" width="9.7109375" style="105" customWidth="1"/>
    <col min="13860" max="13861" width="6.140625" style="105" customWidth="1"/>
    <col min="13862" max="13862" width="9" style="105" customWidth="1"/>
    <col min="13863" max="13888" width="6.140625" style="105" customWidth="1"/>
    <col min="13889" max="13889" width="11" style="105" customWidth="1"/>
    <col min="13890" max="13903" width="6.140625" style="105" customWidth="1"/>
    <col min="13904" max="13906" width="4.140625" style="105" customWidth="1"/>
    <col min="13907" max="13917" width="6.140625" style="105" customWidth="1"/>
    <col min="13918" max="13920" width="4.140625" style="105" customWidth="1"/>
    <col min="13921" max="13975" width="6.140625" style="105" customWidth="1"/>
    <col min="13976" max="14010" width="4.140625" style="105"/>
    <col min="14011" max="14012" width="4.5703125" style="105" customWidth="1"/>
    <col min="14013" max="14013" width="24.5703125" style="105" customWidth="1"/>
    <col min="14014" max="14014" width="9.42578125" style="105" customWidth="1"/>
    <col min="14015" max="14055" width="6.140625" style="105" customWidth="1"/>
    <col min="14056" max="14056" width="7.140625" style="105" customWidth="1"/>
    <col min="14057" max="14072" width="6.140625" style="105" customWidth="1"/>
    <col min="14073" max="14073" width="5.28515625" style="105" customWidth="1"/>
    <col min="14074" max="14090" width="6.140625" style="105" customWidth="1"/>
    <col min="14091" max="14091" width="6.42578125" style="105" customWidth="1"/>
    <col min="14092" max="14114" width="6.140625" style="105" customWidth="1"/>
    <col min="14115" max="14115" width="9.7109375" style="105" customWidth="1"/>
    <col min="14116" max="14117" width="6.140625" style="105" customWidth="1"/>
    <col min="14118" max="14118" width="9" style="105" customWidth="1"/>
    <col min="14119" max="14144" width="6.140625" style="105" customWidth="1"/>
    <col min="14145" max="14145" width="11" style="105" customWidth="1"/>
    <col min="14146" max="14159" width="6.140625" style="105" customWidth="1"/>
    <col min="14160" max="14162" width="4.140625" style="105" customWidth="1"/>
    <col min="14163" max="14173" width="6.140625" style="105" customWidth="1"/>
    <col min="14174" max="14176" width="4.140625" style="105" customWidth="1"/>
    <col min="14177" max="14231" width="6.140625" style="105" customWidth="1"/>
    <col min="14232" max="14266" width="4.140625" style="105"/>
    <col min="14267" max="14268" width="4.5703125" style="105" customWidth="1"/>
    <col min="14269" max="14269" width="24.5703125" style="105" customWidth="1"/>
    <col min="14270" max="14270" width="9.42578125" style="105" customWidth="1"/>
    <col min="14271" max="14311" width="6.140625" style="105" customWidth="1"/>
    <col min="14312" max="14312" width="7.140625" style="105" customWidth="1"/>
    <col min="14313" max="14328" width="6.140625" style="105" customWidth="1"/>
    <col min="14329" max="14329" width="5.28515625" style="105" customWidth="1"/>
    <col min="14330" max="14346" width="6.140625" style="105" customWidth="1"/>
    <col min="14347" max="14347" width="6.42578125" style="105" customWidth="1"/>
    <col min="14348" max="14370" width="6.140625" style="105" customWidth="1"/>
    <col min="14371" max="14371" width="9.7109375" style="105" customWidth="1"/>
    <col min="14372" max="14373" width="6.140625" style="105" customWidth="1"/>
    <col min="14374" max="14374" width="9" style="105" customWidth="1"/>
    <col min="14375" max="14400" width="6.140625" style="105" customWidth="1"/>
    <col min="14401" max="14401" width="11" style="105" customWidth="1"/>
    <col min="14402" max="14415" width="6.140625" style="105" customWidth="1"/>
    <col min="14416" max="14418" width="4.140625" style="105" customWidth="1"/>
    <col min="14419" max="14429" width="6.140625" style="105" customWidth="1"/>
    <col min="14430" max="14432" width="4.140625" style="105" customWidth="1"/>
    <col min="14433" max="14487" width="6.140625" style="105" customWidth="1"/>
    <col min="14488" max="14522" width="4.140625" style="105"/>
    <col min="14523" max="14524" width="4.5703125" style="105" customWidth="1"/>
    <col min="14525" max="14525" width="24.5703125" style="105" customWidth="1"/>
    <col min="14526" max="14526" width="9.42578125" style="105" customWidth="1"/>
    <col min="14527" max="14567" width="6.140625" style="105" customWidth="1"/>
    <col min="14568" max="14568" width="7.140625" style="105" customWidth="1"/>
    <col min="14569" max="14584" width="6.140625" style="105" customWidth="1"/>
    <col min="14585" max="14585" width="5.28515625" style="105" customWidth="1"/>
    <col min="14586" max="14602" width="6.140625" style="105" customWidth="1"/>
    <col min="14603" max="14603" width="6.42578125" style="105" customWidth="1"/>
    <col min="14604" max="14626" width="6.140625" style="105" customWidth="1"/>
    <col min="14627" max="14627" width="9.7109375" style="105" customWidth="1"/>
    <col min="14628" max="14629" width="6.140625" style="105" customWidth="1"/>
    <col min="14630" max="14630" width="9" style="105" customWidth="1"/>
    <col min="14631" max="14656" width="6.140625" style="105" customWidth="1"/>
    <col min="14657" max="14657" width="11" style="105" customWidth="1"/>
    <col min="14658" max="14671" width="6.140625" style="105" customWidth="1"/>
    <col min="14672" max="14674" width="4.140625" style="105" customWidth="1"/>
    <col min="14675" max="14685" width="6.140625" style="105" customWidth="1"/>
    <col min="14686" max="14688" width="4.140625" style="105" customWidth="1"/>
    <col min="14689" max="14743" width="6.140625" style="105" customWidth="1"/>
    <col min="14744" max="14778" width="4.140625" style="105"/>
    <col min="14779" max="14780" width="4.5703125" style="105" customWidth="1"/>
    <col min="14781" max="14781" width="24.5703125" style="105" customWidth="1"/>
    <col min="14782" max="14782" width="9.42578125" style="105" customWidth="1"/>
    <col min="14783" max="14823" width="6.140625" style="105" customWidth="1"/>
    <col min="14824" max="14824" width="7.140625" style="105" customWidth="1"/>
    <col min="14825" max="14840" width="6.140625" style="105" customWidth="1"/>
    <col min="14841" max="14841" width="5.28515625" style="105" customWidth="1"/>
    <col min="14842" max="14858" width="6.140625" style="105" customWidth="1"/>
    <col min="14859" max="14859" width="6.42578125" style="105" customWidth="1"/>
    <col min="14860" max="14882" width="6.140625" style="105" customWidth="1"/>
    <col min="14883" max="14883" width="9.7109375" style="105" customWidth="1"/>
    <col min="14884" max="14885" width="6.140625" style="105" customWidth="1"/>
    <col min="14886" max="14886" width="9" style="105" customWidth="1"/>
    <col min="14887" max="14912" width="6.140625" style="105" customWidth="1"/>
    <col min="14913" max="14913" width="11" style="105" customWidth="1"/>
    <col min="14914" max="14927" width="6.140625" style="105" customWidth="1"/>
    <col min="14928" max="14930" width="4.140625" style="105" customWidth="1"/>
    <col min="14931" max="14941" width="6.140625" style="105" customWidth="1"/>
    <col min="14942" max="14944" width="4.140625" style="105" customWidth="1"/>
    <col min="14945" max="14999" width="6.140625" style="105" customWidth="1"/>
    <col min="15000" max="15034" width="4.140625" style="105"/>
    <col min="15035" max="15036" width="4.5703125" style="105" customWidth="1"/>
    <col min="15037" max="15037" width="24.5703125" style="105" customWidth="1"/>
    <col min="15038" max="15038" width="9.42578125" style="105" customWidth="1"/>
    <col min="15039" max="15079" width="6.140625" style="105" customWidth="1"/>
    <col min="15080" max="15080" width="7.140625" style="105" customWidth="1"/>
    <col min="15081" max="15096" width="6.140625" style="105" customWidth="1"/>
    <col min="15097" max="15097" width="5.28515625" style="105" customWidth="1"/>
    <col min="15098" max="15114" width="6.140625" style="105" customWidth="1"/>
    <col min="15115" max="15115" width="6.42578125" style="105" customWidth="1"/>
    <col min="15116" max="15138" width="6.140625" style="105" customWidth="1"/>
    <col min="15139" max="15139" width="9.7109375" style="105" customWidth="1"/>
    <col min="15140" max="15141" width="6.140625" style="105" customWidth="1"/>
    <col min="15142" max="15142" width="9" style="105" customWidth="1"/>
    <col min="15143" max="15168" width="6.140625" style="105" customWidth="1"/>
    <col min="15169" max="15169" width="11" style="105" customWidth="1"/>
    <col min="15170" max="15183" width="6.140625" style="105" customWidth="1"/>
    <col min="15184" max="15186" width="4.140625" style="105" customWidth="1"/>
    <col min="15187" max="15197" width="6.140625" style="105" customWidth="1"/>
    <col min="15198" max="15200" width="4.140625" style="105" customWidth="1"/>
    <col min="15201" max="15255" width="6.140625" style="105" customWidth="1"/>
    <col min="15256" max="15290" width="4.140625" style="105"/>
    <col min="15291" max="15292" width="4.5703125" style="105" customWidth="1"/>
    <col min="15293" max="15293" width="24.5703125" style="105" customWidth="1"/>
    <col min="15294" max="15294" width="9.42578125" style="105" customWidth="1"/>
    <col min="15295" max="15335" width="6.140625" style="105" customWidth="1"/>
    <col min="15336" max="15336" width="7.140625" style="105" customWidth="1"/>
    <col min="15337" max="15352" width="6.140625" style="105" customWidth="1"/>
    <col min="15353" max="15353" width="5.28515625" style="105" customWidth="1"/>
    <col min="15354" max="15370" width="6.140625" style="105" customWidth="1"/>
    <col min="15371" max="15371" width="6.42578125" style="105" customWidth="1"/>
    <col min="15372" max="15394" width="6.140625" style="105" customWidth="1"/>
    <col min="15395" max="15395" width="9.7109375" style="105" customWidth="1"/>
    <col min="15396" max="15397" width="6.140625" style="105" customWidth="1"/>
    <col min="15398" max="15398" width="9" style="105" customWidth="1"/>
    <col min="15399" max="15424" width="6.140625" style="105" customWidth="1"/>
    <col min="15425" max="15425" width="11" style="105" customWidth="1"/>
    <col min="15426" max="15439" width="6.140625" style="105" customWidth="1"/>
    <col min="15440" max="15442" width="4.140625" style="105" customWidth="1"/>
    <col min="15443" max="15453" width="6.140625" style="105" customWidth="1"/>
    <col min="15454" max="15456" width="4.140625" style="105" customWidth="1"/>
    <col min="15457" max="15511" width="6.140625" style="105" customWidth="1"/>
    <col min="15512" max="15546" width="4.140625" style="105"/>
    <col min="15547" max="15548" width="4.5703125" style="105" customWidth="1"/>
    <col min="15549" max="15549" width="24.5703125" style="105" customWidth="1"/>
    <col min="15550" max="15550" width="9.42578125" style="105" customWidth="1"/>
    <col min="15551" max="15591" width="6.140625" style="105" customWidth="1"/>
    <col min="15592" max="15592" width="7.140625" style="105" customWidth="1"/>
    <col min="15593" max="15608" width="6.140625" style="105" customWidth="1"/>
    <col min="15609" max="15609" width="5.28515625" style="105" customWidth="1"/>
    <col min="15610" max="15626" width="6.140625" style="105" customWidth="1"/>
    <col min="15627" max="15627" width="6.42578125" style="105" customWidth="1"/>
    <col min="15628" max="15650" width="6.140625" style="105" customWidth="1"/>
    <col min="15651" max="15651" width="9.7109375" style="105" customWidth="1"/>
    <col min="15652" max="15653" width="6.140625" style="105" customWidth="1"/>
    <col min="15654" max="15654" width="9" style="105" customWidth="1"/>
    <col min="15655" max="15680" width="6.140625" style="105" customWidth="1"/>
    <col min="15681" max="15681" width="11" style="105" customWidth="1"/>
    <col min="15682" max="15695" width="6.140625" style="105" customWidth="1"/>
    <col min="15696" max="15698" width="4.140625" style="105" customWidth="1"/>
    <col min="15699" max="15709" width="6.140625" style="105" customWidth="1"/>
    <col min="15710" max="15712" width="4.140625" style="105" customWidth="1"/>
    <col min="15713" max="15767" width="6.140625" style="105" customWidth="1"/>
    <col min="15768" max="15802" width="4.140625" style="105"/>
    <col min="15803" max="15804" width="4.5703125" style="105" customWidth="1"/>
    <col min="15805" max="15805" width="24.5703125" style="105" customWidth="1"/>
    <col min="15806" max="15806" width="9.42578125" style="105" customWidth="1"/>
    <col min="15807" max="15847" width="6.140625" style="105" customWidth="1"/>
    <col min="15848" max="15848" width="7.140625" style="105" customWidth="1"/>
    <col min="15849" max="15864" width="6.140625" style="105" customWidth="1"/>
    <col min="15865" max="15865" width="5.28515625" style="105" customWidth="1"/>
    <col min="15866" max="15882" width="6.140625" style="105" customWidth="1"/>
    <col min="15883" max="15883" width="6.42578125" style="105" customWidth="1"/>
    <col min="15884" max="15906" width="6.140625" style="105" customWidth="1"/>
    <col min="15907" max="15907" width="9.7109375" style="105" customWidth="1"/>
    <col min="15908" max="15909" width="6.140625" style="105" customWidth="1"/>
    <col min="15910" max="15910" width="9" style="105" customWidth="1"/>
    <col min="15911" max="15936" width="6.140625" style="105" customWidth="1"/>
    <col min="15937" max="15937" width="11" style="105" customWidth="1"/>
    <col min="15938" max="15951" width="6.140625" style="105" customWidth="1"/>
    <col min="15952" max="15954" width="4.140625" style="105" customWidth="1"/>
    <col min="15955" max="15965" width="6.140625" style="105" customWidth="1"/>
    <col min="15966" max="15968" width="4.140625" style="105" customWidth="1"/>
    <col min="15969" max="16023" width="6.140625" style="105" customWidth="1"/>
    <col min="16024" max="16058" width="4.140625" style="105"/>
    <col min="16059" max="16060" width="4.5703125" style="105" customWidth="1"/>
    <col min="16061" max="16061" width="24.5703125" style="105" customWidth="1"/>
    <col min="16062" max="16062" width="9.42578125" style="105" customWidth="1"/>
    <col min="16063" max="16103" width="6.140625" style="105" customWidth="1"/>
    <col min="16104" max="16104" width="7.140625" style="105" customWidth="1"/>
    <col min="16105" max="16120" width="6.140625" style="105" customWidth="1"/>
    <col min="16121" max="16121" width="5.28515625" style="105" customWidth="1"/>
    <col min="16122" max="16138" width="6.140625" style="105" customWidth="1"/>
    <col min="16139" max="16139" width="6.42578125" style="105" customWidth="1"/>
    <col min="16140" max="16162" width="6.140625" style="105" customWidth="1"/>
    <col min="16163" max="16163" width="9.7109375" style="105" customWidth="1"/>
    <col min="16164" max="16165" width="6.140625" style="105" customWidth="1"/>
    <col min="16166" max="16166" width="9" style="105" customWidth="1"/>
    <col min="16167" max="16192" width="6.140625" style="105" customWidth="1"/>
    <col min="16193" max="16193" width="11" style="105" customWidth="1"/>
    <col min="16194" max="16207" width="6.140625" style="105" customWidth="1"/>
    <col min="16208" max="16210" width="4.140625" style="105" customWidth="1"/>
    <col min="16211" max="16221" width="6.140625" style="105" customWidth="1"/>
    <col min="16222" max="16224" width="4.140625" style="105" customWidth="1"/>
    <col min="16225" max="16279" width="6.140625" style="105" customWidth="1"/>
    <col min="16280" max="16384" width="4.140625" style="105"/>
  </cols>
  <sheetData>
    <row r="1" spans="1:172" s="86" customFormat="1" ht="12.75" customHeight="1">
      <c r="A1" s="83"/>
      <c r="B1" s="83"/>
      <c r="C1" s="84"/>
      <c r="D1" s="140" t="s">
        <v>144</v>
      </c>
      <c r="E1" s="13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L1" s="88"/>
      <c r="DZ1" s="88"/>
    </row>
    <row r="2" spans="1:172" s="86" customFormat="1" ht="12.75" customHeight="1">
      <c r="C2" s="89"/>
      <c r="D2" s="165" t="s">
        <v>145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 t="s">
        <v>175</v>
      </c>
      <c r="T2" s="165"/>
      <c r="U2" s="165"/>
      <c r="V2" s="165"/>
      <c r="W2" s="165"/>
      <c r="X2" s="165" t="s">
        <v>176</v>
      </c>
      <c r="Y2" s="165"/>
      <c r="Z2" s="165"/>
      <c r="AA2" s="165"/>
      <c r="AB2" s="165"/>
      <c r="AC2" s="165"/>
      <c r="AD2" s="165"/>
      <c r="AE2" s="165"/>
      <c r="AF2" s="165"/>
      <c r="AG2" s="165" t="s">
        <v>179</v>
      </c>
      <c r="AH2" s="165"/>
      <c r="AI2" s="165"/>
      <c r="AJ2" s="165"/>
      <c r="AK2" s="165"/>
      <c r="AL2" s="165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29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21"/>
      <c r="EM2" s="121"/>
      <c r="EN2" s="121"/>
      <c r="EO2" s="121"/>
      <c r="EP2" s="121"/>
      <c r="EQ2" s="121"/>
      <c r="ER2" s="121"/>
      <c r="ES2" s="121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</row>
    <row r="3" spans="1:172" s="123" customFormat="1" ht="32.25" customHeight="1">
      <c r="A3" s="161" t="s">
        <v>9</v>
      </c>
      <c r="B3" s="161" t="s">
        <v>0</v>
      </c>
      <c r="C3" s="161" t="s">
        <v>10</v>
      </c>
      <c r="D3" s="167" t="s">
        <v>146</v>
      </c>
      <c r="E3" s="167"/>
      <c r="F3" s="167"/>
      <c r="G3" s="167"/>
      <c r="H3" s="167"/>
      <c r="I3" s="167" t="s">
        <v>147</v>
      </c>
      <c r="J3" s="167"/>
      <c r="K3" s="167"/>
      <c r="L3" s="167"/>
      <c r="M3" s="167"/>
      <c r="N3" s="167"/>
      <c r="O3" s="167"/>
      <c r="P3" s="167"/>
      <c r="Q3" s="169" t="s">
        <v>148</v>
      </c>
      <c r="R3" s="169"/>
      <c r="S3" s="161" t="s">
        <v>150</v>
      </c>
      <c r="T3" s="161" t="s">
        <v>149</v>
      </c>
      <c r="U3" s="161" t="s">
        <v>151</v>
      </c>
      <c r="V3" s="161" t="s">
        <v>152</v>
      </c>
      <c r="W3" s="161" t="s">
        <v>174</v>
      </c>
      <c r="X3" s="161" t="s">
        <v>153</v>
      </c>
      <c r="Y3" s="161" t="s">
        <v>154</v>
      </c>
      <c r="Z3" s="161" t="s">
        <v>155</v>
      </c>
      <c r="AA3" s="161" t="s">
        <v>156</v>
      </c>
      <c r="AB3" s="161" t="s">
        <v>157</v>
      </c>
      <c r="AC3" s="161" t="s">
        <v>158</v>
      </c>
      <c r="AD3" s="161" t="s">
        <v>159</v>
      </c>
      <c r="AE3" s="161" t="s">
        <v>178</v>
      </c>
      <c r="AF3" s="161" t="s">
        <v>177</v>
      </c>
      <c r="AG3" s="161" t="s">
        <v>160</v>
      </c>
      <c r="AH3" s="161" t="s">
        <v>161</v>
      </c>
      <c r="AI3" s="161" t="s">
        <v>162</v>
      </c>
      <c r="AJ3" s="161" t="s">
        <v>163</v>
      </c>
      <c r="AK3" s="161" t="s">
        <v>164</v>
      </c>
      <c r="AL3" s="161" t="s">
        <v>165</v>
      </c>
      <c r="AM3" s="89"/>
      <c r="AN3" s="89"/>
      <c r="AO3" s="89"/>
      <c r="BM3" s="130"/>
    </row>
    <row r="4" spans="1:172" s="122" customFormat="1" ht="38.25" customHeight="1">
      <c r="A4" s="161"/>
      <c r="B4" s="161"/>
      <c r="C4" s="161"/>
      <c r="D4" s="109" t="s">
        <v>146</v>
      </c>
      <c r="E4" s="132" t="s">
        <v>166</v>
      </c>
      <c r="F4" s="89" t="s">
        <v>167</v>
      </c>
      <c r="G4" s="89" t="s">
        <v>168</v>
      </c>
      <c r="H4" s="89" t="s">
        <v>169</v>
      </c>
      <c r="I4" s="161" t="s">
        <v>170</v>
      </c>
      <c r="J4" s="161"/>
      <c r="K4" s="161" t="s">
        <v>171</v>
      </c>
      <c r="L4" s="161"/>
      <c r="M4" s="161" t="s">
        <v>172</v>
      </c>
      <c r="N4" s="161"/>
      <c r="O4" s="161" t="s">
        <v>173</v>
      </c>
      <c r="P4" s="161"/>
      <c r="Q4" s="169"/>
      <c r="R4" s="169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89"/>
      <c r="AN4" s="89"/>
      <c r="AO4" s="89"/>
      <c r="BM4" s="131"/>
    </row>
    <row r="5" spans="1:172" s="96" customFormat="1" ht="17.25" customHeight="1">
      <c r="A5" s="92"/>
      <c r="B5" s="92"/>
      <c r="C5" s="93" t="s">
        <v>63</v>
      </c>
      <c r="D5" s="141">
        <v>1</v>
      </c>
      <c r="E5" s="133">
        <v>2</v>
      </c>
      <c r="F5" s="95">
        <v>3</v>
      </c>
      <c r="G5" s="95">
        <v>4</v>
      </c>
      <c r="H5" s="95">
        <v>5</v>
      </c>
      <c r="I5" s="95">
        <v>1</v>
      </c>
      <c r="J5" s="95">
        <v>2</v>
      </c>
      <c r="K5" s="95">
        <v>1</v>
      </c>
      <c r="L5" s="95">
        <v>2</v>
      </c>
      <c r="M5" s="95">
        <v>1</v>
      </c>
      <c r="N5" s="95">
        <v>2</v>
      </c>
      <c r="O5" s="95">
        <v>1</v>
      </c>
      <c r="P5" s="95">
        <v>2</v>
      </c>
      <c r="Q5" s="95">
        <v>1</v>
      </c>
      <c r="R5" s="95">
        <v>2</v>
      </c>
      <c r="S5" s="95">
        <v>1</v>
      </c>
      <c r="T5" s="95">
        <v>2</v>
      </c>
      <c r="U5" s="95">
        <v>3</v>
      </c>
      <c r="V5" s="95">
        <v>4</v>
      </c>
      <c r="W5" s="95">
        <v>5</v>
      </c>
      <c r="X5" s="95">
        <v>1</v>
      </c>
      <c r="Y5" s="95">
        <v>2</v>
      </c>
      <c r="Z5" s="95">
        <v>3</v>
      </c>
      <c r="AA5" s="95">
        <v>4</v>
      </c>
      <c r="AB5" s="94">
        <v>5</v>
      </c>
      <c r="AC5" s="94">
        <v>6</v>
      </c>
      <c r="AD5" s="95">
        <v>7</v>
      </c>
      <c r="AE5" s="95">
        <v>8</v>
      </c>
      <c r="AF5" s="95">
        <v>9</v>
      </c>
      <c r="AG5" s="95">
        <v>1</v>
      </c>
      <c r="AH5" s="95">
        <v>2</v>
      </c>
      <c r="AI5" s="95">
        <v>3</v>
      </c>
      <c r="AJ5" s="95">
        <v>4</v>
      </c>
      <c r="AK5" s="95">
        <v>5</v>
      </c>
      <c r="AL5" s="95">
        <v>6</v>
      </c>
    </row>
    <row r="6" spans="1:172" s="88" customFormat="1">
      <c r="A6" s="92"/>
      <c r="B6" s="92">
        <f>B7+B12</f>
        <v>5</v>
      </c>
      <c r="C6" s="92" t="s">
        <v>64</v>
      </c>
      <c r="D6" s="111">
        <f t="shared" ref="D6:AH6" si="0">D7+D12</f>
        <v>11660</v>
      </c>
      <c r="E6" s="134">
        <f t="shared" si="0"/>
        <v>7536</v>
      </c>
      <c r="F6" s="93">
        <f t="shared" si="0"/>
        <v>6229</v>
      </c>
      <c r="G6" s="93">
        <f t="shared" si="0"/>
        <v>890</v>
      </c>
      <c r="H6" s="93">
        <f t="shared" si="0"/>
        <v>5065</v>
      </c>
      <c r="I6" s="93">
        <f t="shared" si="0"/>
        <v>0</v>
      </c>
      <c r="J6" s="93">
        <f t="shared" si="0"/>
        <v>0</v>
      </c>
      <c r="K6" s="93">
        <f t="shared" si="0"/>
        <v>11660</v>
      </c>
      <c r="L6" s="93">
        <f>L7+L12</f>
        <v>7536</v>
      </c>
      <c r="M6" s="93">
        <f t="shared" si="0"/>
        <v>0</v>
      </c>
      <c r="N6" s="93">
        <f>N7+N12</f>
        <v>0</v>
      </c>
      <c r="O6" s="93">
        <f t="shared" si="0"/>
        <v>0</v>
      </c>
      <c r="P6" s="93">
        <f>P7+P12</f>
        <v>0</v>
      </c>
      <c r="Q6" s="93">
        <f t="shared" si="0"/>
        <v>0</v>
      </c>
      <c r="R6" s="93">
        <f>R7+R12</f>
        <v>0</v>
      </c>
      <c r="S6" s="93">
        <f>S7+S12</f>
        <v>4</v>
      </c>
      <c r="T6" s="93">
        <f>T7+T12</f>
        <v>5</v>
      </c>
      <c r="U6" s="93">
        <f>U7+U12</f>
        <v>0</v>
      </c>
      <c r="V6" s="93">
        <f t="shared" si="0"/>
        <v>2</v>
      </c>
      <c r="W6" s="93">
        <f>W7+W12</f>
        <v>3</v>
      </c>
      <c r="X6" s="93">
        <f t="shared" si="0"/>
        <v>1</v>
      </c>
      <c r="Y6" s="93">
        <f t="shared" si="0"/>
        <v>0</v>
      </c>
      <c r="Z6" s="93">
        <f t="shared" si="0"/>
        <v>5</v>
      </c>
      <c r="AA6" s="93">
        <f t="shared" si="0"/>
        <v>5</v>
      </c>
      <c r="AB6" s="93">
        <f t="shared" si="0"/>
        <v>5</v>
      </c>
      <c r="AC6" s="93">
        <f t="shared" si="0"/>
        <v>5</v>
      </c>
      <c r="AD6" s="93">
        <f t="shared" si="0"/>
        <v>12</v>
      </c>
      <c r="AE6" s="93">
        <f t="shared" ref="AE6" si="1">AE7+AE12</f>
        <v>1</v>
      </c>
      <c r="AF6" s="93">
        <f t="shared" si="0"/>
        <v>0</v>
      </c>
      <c r="AG6" s="93">
        <f t="shared" si="0"/>
        <v>95</v>
      </c>
      <c r="AH6" s="93">
        <f t="shared" si="0"/>
        <v>20</v>
      </c>
      <c r="AI6" s="93">
        <f t="shared" ref="AI6:AL6" si="2">AI7+AI12</f>
        <v>51</v>
      </c>
      <c r="AJ6" s="93">
        <f t="shared" si="2"/>
        <v>5</v>
      </c>
      <c r="AK6" s="93">
        <f t="shared" si="2"/>
        <v>5</v>
      </c>
      <c r="AL6" s="93">
        <f t="shared" si="2"/>
        <v>5</v>
      </c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</row>
    <row r="7" spans="1:172" s="99" customFormat="1">
      <c r="A7" s="97"/>
      <c r="B7" s="97">
        <f>B8+B9+B10</f>
        <v>0</v>
      </c>
      <c r="C7" s="97" t="s">
        <v>119</v>
      </c>
      <c r="D7" s="112">
        <f t="shared" ref="D7:AH7" si="3">D8+D9+D10+D11</f>
        <v>0</v>
      </c>
      <c r="E7" s="135">
        <f t="shared" si="3"/>
        <v>0</v>
      </c>
      <c r="F7" s="98">
        <f t="shared" si="3"/>
        <v>0</v>
      </c>
      <c r="G7" s="98">
        <f t="shared" si="3"/>
        <v>0</v>
      </c>
      <c r="H7" s="98">
        <f t="shared" si="3"/>
        <v>0</v>
      </c>
      <c r="I7" s="98">
        <f t="shared" si="3"/>
        <v>0</v>
      </c>
      <c r="J7" s="98">
        <f t="shared" si="3"/>
        <v>0</v>
      </c>
      <c r="K7" s="98">
        <f t="shared" si="3"/>
        <v>0</v>
      </c>
      <c r="L7" s="98">
        <f>L8+L9+L10+L11</f>
        <v>0</v>
      </c>
      <c r="M7" s="98">
        <f t="shared" si="3"/>
        <v>0</v>
      </c>
      <c r="N7" s="98">
        <f>N8+N9+N10+N11</f>
        <v>0</v>
      </c>
      <c r="O7" s="98">
        <f t="shared" si="3"/>
        <v>0</v>
      </c>
      <c r="P7" s="98">
        <f>P8+P9+P10+P11</f>
        <v>0</v>
      </c>
      <c r="Q7" s="98">
        <f t="shared" si="3"/>
        <v>0</v>
      </c>
      <c r="R7" s="98">
        <f>R8+R9+R10+R11</f>
        <v>0</v>
      </c>
      <c r="S7" s="98">
        <f>S8+S9+S10+S11</f>
        <v>0</v>
      </c>
      <c r="T7" s="98">
        <f>T8+T9+T10+T11</f>
        <v>0</v>
      </c>
      <c r="U7" s="98">
        <f>U8+U9+U10+U11</f>
        <v>0</v>
      </c>
      <c r="V7" s="98">
        <f t="shared" si="3"/>
        <v>0</v>
      </c>
      <c r="W7" s="98">
        <f>W8+W9+W10+W11</f>
        <v>0</v>
      </c>
      <c r="X7" s="98">
        <f t="shared" si="3"/>
        <v>0</v>
      </c>
      <c r="Y7" s="98">
        <f t="shared" si="3"/>
        <v>0</v>
      </c>
      <c r="Z7" s="98">
        <f t="shared" si="3"/>
        <v>0</v>
      </c>
      <c r="AA7" s="98">
        <f t="shared" si="3"/>
        <v>0</v>
      </c>
      <c r="AB7" s="98">
        <f t="shared" si="3"/>
        <v>0</v>
      </c>
      <c r="AC7" s="98">
        <f t="shared" si="3"/>
        <v>0</v>
      </c>
      <c r="AD7" s="98">
        <f t="shared" si="3"/>
        <v>0</v>
      </c>
      <c r="AE7" s="98">
        <f t="shared" ref="AE7" si="4">AE8+AE9+AE10+AE11</f>
        <v>0</v>
      </c>
      <c r="AF7" s="98">
        <f t="shared" si="3"/>
        <v>0</v>
      </c>
      <c r="AG7" s="98">
        <f t="shared" si="3"/>
        <v>0</v>
      </c>
      <c r="AH7" s="98">
        <f t="shared" si="3"/>
        <v>0</v>
      </c>
      <c r="AI7" s="98">
        <f t="shared" ref="AI7:AL7" si="5">AI8+AI9+AI10+AI11</f>
        <v>0</v>
      </c>
      <c r="AJ7" s="98">
        <f t="shared" si="5"/>
        <v>0</v>
      </c>
      <c r="AK7" s="98">
        <f t="shared" si="5"/>
        <v>0</v>
      </c>
      <c r="AL7" s="98">
        <f t="shared" si="5"/>
        <v>0</v>
      </c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</row>
    <row r="8" spans="1:172" s="86" customFormat="1">
      <c r="A8" s="89"/>
      <c r="B8" s="5">
        <f>COUNTIF($B$17:$B$96,"сшкс")</f>
        <v>0</v>
      </c>
      <c r="C8" s="100" t="s">
        <v>66</v>
      </c>
      <c r="D8" s="113">
        <f t="shared" ref="D8:AH8" si="6">SUMIF($B$17:$B$96,"сшкс",D$17:D$96)</f>
        <v>0</v>
      </c>
      <c r="E8" s="136">
        <f t="shared" si="6"/>
        <v>0</v>
      </c>
      <c r="F8" s="100">
        <f t="shared" si="6"/>
        <v>0</v>
      </c>
      <c r="G8" s="100">
        <f t="shared" si="6"/>
        <v>0</v>
      </c>
      <c r="H8" s="100">
        <f t="shared" si="6"/>
        <v>0</v>
      </c>
      <c r="I8" s="100">
        <f t="shared" si="6"/>
        <v>0</v>
      </c>
      <c r="J8" s="100">
        <f t="shared" si="6"/>
        <v>0</v>
      </c>
      <c r="K8" s="100">
        <f t="shared" si="6"/>
        <v>0</v>
      </c>
      <c r="L8" s="100">
        <f t="shared" si="6"/>
        <v>0</v>
      </c>
      <c r="M8" s="100">
        <f t="shared" si="6"/>
        <v>0</v>
      </c>
      <c r="N8" s="100">
        <f t="shared" si="6"/>
        <v>0</v>
      </c>
      <c r="O8" s="100">
        <f t="shared" si="6"/>
        <v>0</v>
      </c>
      <c r="P8" s="100">
        <f t="shared" si="6"/>
        <v>0</v>
      </c>
      <c r="Q8" s="100">
        <f t="shared" si="6"/>
        <v>0</v>
      </c>
      <c r="R8" s="100">
        <f t="shared" si="6"/>
        <v>0</v>
      </c>
      <c r="S8" s="100">
        <f t="shared" si="6"/>
        <v>0</v>
      </c>
      <c r="T8" s="100">
        <f>SUMIF($B$17:$B$96,"сшкс",T$17:T$96)</f>
        <v>0</v>
      </c>
      <c r="U8" s="100">
        <f t="shared" si="6"/>
        <v>0</v>
      </c>
      <c r="V8" s="100">
        <f t="shared" si="6"/>
        <v>0</v>
      </c>
      <c r="W8" s="100">
        <f>SUMIF($B$17:$B$96,"сшкс",W$17:W$96)</f>
        <v>0</v>
      </c>
      <c r="X8" s="100">
        <f t="shared" si="6"/>
        <v>0</v>
      </c>
      <c r="Y8" s="100">
        <f t="shared" si="6"/>
        <v>0</v>
      </c>
      <c r="Z8" s="100">
        <f t="shared" si="6"/>
        <v>0</v>
      </c>
      <c r="AA8" s="100">
        <f t="shared" si="6"/>
        <v>0</v>
      </c>
      <c r="AB8" s="100">
        <f t="shared" si="6"/>
        <v>0</v>
      </c>
      <c r="AC8" s="100">
        <f t="shared" si="6"/>
        <v>0</v>
      </c>
      <c r="AD8" s="100">
        <f t="shared" si="6"/>
        <v>0</v>
      </c>
      <c r="AE8" s="100">
        <f t="shared" si="6"/>
        <v>0</v>
      </c>
      <c r="AF8" s="100">
        <f t="shared" si="6"/>
        <v>0</v>
      </c>
      <c r="AG8" s="100">
        <f t="shared" si="6"/>
        <v>0</v>
      </c>
      <c r="AH8" s="100">
        <f t="shared" si="6"/>
        <v>0</v>
      </c>
      <c r="AI8" s="100">
        <f t="shared" ref="AI8:AL8" si="7">SUMIF($B$17:$B$96,"сшкс",AI$17:AI$96)</f>
        <v>0</v>
      </c>
      <c r="AJ8" s="100">
        <f t="shared" si="7"/>
        <v>0</v>
      </c>
      <c r="AK8" s="100">
        <f t="shared" si="7"/>
        <v>0</v>
      </c>
      <c r="AL8" s="100">
        <f t="shared" si="7"/>
        <v>0</v>
      </c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/>
      <c r="FK8" s="100"/>
      <c r="FL8" s="100"/>
      <c r="FM8" s="100"/>
      <c r="FN8" s="100"/>
      <c r="FO8" s="100"/>
      <c r="FP8" s="100"/>
    </row>
    <row r="9" spans="1:172" s="86" customFormat="1">
      <c r="A9" s="89"/>
      <c r="B9" s="5">
        <f>COUNTIF($B$17:$B$96,"сс5")</f>
        <v>0</v>
      </c>
      <c r="C9" s="100" t="s">
        <v>67</v>
      </c>
      <c r="D9" s="113">
        <f t="shared" ref="D9:AH9" si="8">SUMIF($B$17:$B$96,"сс5",D$17:D$96)</f>
        <v>0</v>
      </c>
      <c r="E9" s="136">
        <f t="shared" si="8"/>
        <v>0</v>
      </c>
      <c r="F9" s="100">
        <f t="shared" si="8"/>
        <v>0</v>
      </c>
      <c r="G9" s="100">
        <f t="shared" si="8"/>
        <v>0</v>
      </c>
      <c r="H9" s="100">
        <f t="shared" si="8"/>
        <v>0</v>
      </c>
      <c r="I9" s="100">
        <f t="shared" si="8"/>
        <v>0</v>
      </c>
      <c r="J9" s="100">
        <f t="shared" si="8"/>
        <v>0</v>
      </c>
      <c r="K9" s="100">
        <f t="shared" si="8"/>
        <v>0</v>
      </c>
      <c r="L9" s="100">
        <f t="shared" si="8"/>
        <v>0</v>
      </c>
      <c r="M9" s="100">
        <f t="shared" si="8"/>
        <v>0</v>
      </c>
      <c r="N9" s="100">
        <f t="shared" si="8"/>
        <v>0</v>
      </c>
      <c r="O9" s="100">
        <f t="shared" si="8"/>
        <v>0</v>
      </c>
      <c r="P9" s="100">
        <f t="shared" si="8"/>
        <v>0</v>
      </c>
      <c r="Q9" s="100">
        <f t="shared" si="8"/>
        <v>0</v>
      </c>
      <c r="R9" s="100">
        <f t="shared" si="8"/>
        <v>0</v>
      </c>
      <c r="S9" s="100">
        <f t="shared" si="8"/>
        <v>0</v>
      </c>
      <c r="T9" s="100">
        <f>SUMIF($B$17:$B$96,"сс5",T$17:T$96)</f>
        <v>0</v>
      </c>
      <c r="U9" s="100">
        <f t="shared" si="8"/>
        <v>0</v>
      </c>
      <c r="V9" s="100">
        <f t="shared" si="8"/>
        <v>0</v>
      </c>
      <c r="W9" s="100">
        <f>SUMIF($B$17:$B$96,"сс5",W$17:W$96)</f>
        <v>0</v>
      </c>
      <c r="X9" s="100">
        <f t="shared" si="8"/>
        <v>0</v>
      </c>
      <c r="Y9" s="100">
        <f t="shared" si="8"/>
        <v>0</v>
      </c>
      <c r="Z9" s="100">
        <f t="shared" si="8"/>
        <v>0</v>
      </c>
      <c r="AA9" s="100">
        <f t="shared" si="8"/>
        <v>0</v>
      </c>
      <c r="AB9" s="100">
        <f t="shared" si="8"/>
        <v>0</v>
      </c>
      <c r="AC9" s="100">
        <f t="shared" si="8"/>
        <v>0</v>
      </c>
      <c r="AD9" s="100">
        <f t="shared" si="8"/>
        <v>0</v>
      </c>
      <c r="AE9" s="100">
        <f t="shared" si="8"/>
        <v>0</v>
      </c>
      <c r="AF9" s="100">
        <f t="shared" si="8"/>
        <v>0</v>
      </c>
      <c r="AG9" s="100">
        <f t="shared" si="8"/>
        <v>0</v>
      </c>
      <c r="AH9" s="100">
        <f t="shared" si="8"/>
        <v>0</v>
      </c>
      <c r="AI9" s="100">
        <f t="shared" ref="AI9:AL9" si="9">SUMIF($B$17:$B$96,"сс5",AI$17:AI$96)</f>
        <v>0</v>
      </c>
      <c r="AJ9" s="100">
        <f t="shared" si="9"/>
        <v>0</v>
      </c>
      <c r="AK9" s="100">
        <f t="shared" si="9"/>
        <v>0</v>
      </c>
      <c r="AL9" s="100">
        <f t="shared" si="9"/>
        <v>0</v>
      </c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</row>
    <row r="10" spans="1:172" s="86" customFormat="1">
      <c r="A10" s="89"/>
      <c r="B10" s="5">
        <f>COUNTIF($B$17:$B$96,"сс6")</f>
        <v>0</v>
      </c>
      <c r="C10" s="100" t="s">
        <v>68</v>
      </c>
      <c r="D10" s="113">
        <f t="shared" ref="D10:AH10" si="10">SUMIF($B$17:$B$96,"сс6",D$17:D$96)</f>
        <v>0</v>
      </c>
      <c r="E10" s="136">
        <f t="shared" si="10"/>
        <v>0</v>
      </c>
      <c r="F10" s="100">
        <f t="shared" si="10"/>
        <v>0</v>
      </c>
      <c r="G10" s="100">
        <f t="shared" si="10"/>
        <v>0</v>
      </c>
      <c r="H10" s="100">
        <f t="shared" si="10"/>
        <v>0</v>
      </c>
      <c r="I10" s="100">
        <f t="shared" si="10"/>
        <v>0</v>
      </c>
      <c r="J10" s="100">
        <f t="shared" si="10"/>
        <v>0</v>
      </c>
      <c r="K10" s="100">
        <f t="shared" si="10"/>
        <v>0</v>
      </c>
      <c r="L10" s="100">
        <f t="shared" si="10"/>
        <v>0</v>
      </c>
      <c r="M10" s="100">
        <f t="shared" si="10"/>
        <v>0</v>
      </c>
      <c r="N10" s="100">
        <f t="shared" si="10"/>
        <v>0</v>
      </c>
      <c r="O10" s="100">
        <f t="shared" si="10"/>
        <v>0</v>
      </c>
      <c r="P10" s="100">
        <f t="shared" si="10"/>
        <v>0</v>
      </c>
      <c r="Q10" s="100">
        <f t="shared" si="10"/>
        <v>0</v>
      </c>
      <c r="R10" s="100">
        <f t="shared" si="10"/>
        <v>0</v>
      </c>
      <c r="S10" s="100">
        <f t="shared" si="10"/>
        <v>0</v>
      </c>
      <c r="T10" s="100">
        <f>SUMIF($B$17:$B$96,"сс6",T$17:T$96)</f>
        <v>0</v>
      </c>
      <c r="U10" s="100">
        <f t="shared" si="10"/>
        <v>0</v>
      </c>
      <c r="V10" s="100">
        <f t="shared" si="10"/>
        <v>0</v>
      </c>
      <c r="W10" s="100">
        <f>SUMIF($B$17:$B$96,"сс6",W$17:W$96)</f>
        <v>0</v>
      </c>
      <c r="X10" s="100">
        <f t="shared" si="10"/>
        <v>0</v>
      </c>
      <c r="Y10" s="100">
        <f t="shared" si="10"/>
        <v>0</v>
      </c>
      <c r="Z10" s="100">
        <f t="shared" si="10"/>
        <v>0</v>
      </c>
      <c r="AA10" s="100">
        <f t="shared" si="10"/>
        <v>0</v>
      </c>
      <c r="AB10" s="100">
        <f t="shared" si="10"/>
        <v>0</v>
      </c>
      <c r="AC10" s="100">
        <f t="shared" si="10"/>
        <v>0</v>
      </c>
      <c r="AD10" s="100">
        <f t="shared" si="10"/>
        <v>0</v>
      </c>
      <c r="AE10" s="100">
        <f t="shared" si="10"/>
        <v>0</v>
      </c>
      <c r="AF10" s="100">
        <f t="shared" si="10"/>
        <v>0</v>
      </c>
      <c r="AG10" s="100">
        <f t="shared" si="10"/>
        <v>0</v>
      </c>
      <c r="AH10" s="100">
        <f t="shared" si="10"/>
        <v>0</v>
      </c>
      <c r="AI10" s="100">
        <f t="shared" ref="AI10:AL10" si="11">SUMIF($B$17:$B$96,"сс6",AI$17:AI$96)</f>
        <v>0</v>
      </c>
      <c r="AJ10" s="100">
        <f t="shared" si="11"/>
        <v>0</v>
      </c>
      <c r="AK10" s="100">
        <f t="shared" si="11"/>
        <v>0</v>
      </c>
      <c r="AL10" s="100">
        <f t="shared" si="11"/>
        <v>0</v>
      </c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</row>
    <row r="11" spans="1:172" s="86" customFormat="1">
      <c r="A11" s="89"/>
      <c r="B11" s="5">
        <f>COUNTIF($B$17:$B$96,"сгр")</f>
        <v>0</v>
      </c>
      <c r="C11" s="100" t="s">
        <v>69</v>
      </c>
      <c r="D11" s="113">
        <f t="shared" ref="D11:AH11" si="12">SUMIF($B$17:$B$96,"сгр",D$17:D$96)</f>
        <v>0</v>
      </c>
      <c r="E11" s="136">
        <f t="shared" si="12"/>
        <v>0</v>
      </c>
      <c r="F11" s="100">
        <f t="shared" si="12"/>
        <v>0</v>
      </c>
      <c r="G11" s="100">
        <f t="shared" si="12"/>
        <v>0</v>
      </c>
      <c r="H11" s="100">
        <f t="shared" si="12"/>
        <v>0</v>
      </c>
      <c r="I11" s="100">
        <f t="shared" si="12"/>
        <v>0</v>
      </c>
      <c r="J11" s="100">
        <f t="shared" si="12"/>
        <v>0</v>
      </c>
      <c r="K11" s="100">
        <f t="shared" si="12"/>
        <v>0</v>
      </c>
      <c r="L11" s="100">
        <f t="shared" si="12"/>
        <v>0</v>
      </c>
      <c r="M11" s="100">
        <f t="shared" si="12"/>
        <v>0</v>
      </c>
      <c r="N11" s="100">
        <f t="shared" si="12"/>
        <v>0</v>
      </c>
      <c r="O11" s="100">
        <f t="shared" si="12"/>
        <v>0</v>
      </c>
      <c r="P11" s="100">
        <f t="shared" si="12"/>
        <v>0</v>
      </c>
      <c r="Q11" s="100">
        <f t="shared" si="12"/>
        <v>0</v>
      </c>
      <c r="R11" s="100">
        <f t="shared" si="12"/>
        <v>0</v>
      </c>
      <c r="S11" s="100">
        <f t="shared" si="12"/>
        <v>0</v>
      </c>
      <c r="T11" s="100">
        <f>SUMIF($B$17:$B$96,"сгр",T$17:T$96)</f>
        <v>0</v>
      </c>
      <c r="U11" s="100">
        <f t="shared" si="12"/>
        <v>0</v>
      </c>
      <c r="V11" s="100">
        <f t="shared" si="12"/>
        <v>0</v>
      </c>
      <c r="W11" s="100">
        <f>SUMIF($B$17:$B$96,"сгр",W$17:W$96)</f>
        <v>0</v>
      </c>
      <c r="X11" s="100">
        <f t="shared" si="12"/>
        <v>0</v>
      </c>
      <c r="Y11" s="100">
        <f t="shared" si="12"/>
        <v>0</v>
      </c>
      <c r="Z11" s="100">
        <f t="shared" si="12"/>
        <v>0</v>
      </c>
      <c r="AA11" s="100">
        <f t="shared" si="12"/>
        <v>0</v>
      </c>
      <c r="AB11" s="100">
        <f t="shared" si="12"/>
        <v>0</v>
      </c>
      <c r="AC11" s="100">
        <f t="shared" si="12"/>
        <v>0</v>
      </c>
      <c r="AD11" s="100">
        <f t="shared" si="12"/>
        <v>0</v>
      </c>
      <c r="AE11" s="100">
        <f t="shared" si="12"/>
        <v>0</v>
      </c>
      <c r="AF11" s="100">
        <f t="shared" si="12"/>
        <v>0</v>
      </c>
      <c r="AG11" s="100">
        <f t="shared" si="12"/>
        <v>0</v>
      </c>
      <c r="AH11" s="100">
        <f t="shared" si="12"/>
        <v>0</v>
      </c>
      <c r="AI11" s="100">
        <f t="shared" ref="AI11:AL11" si="13">SUMIF($B$17:$B$96,"сгр",AI$17:AI$96)</f>
        <v>0</v>
      </c>
      <c r="AJ11" s="100">
        <f t="shared" si="13"/>
        <v>0</v>
      </c>
      <c r="AK11" s="100">
        <f t="shared" si="13"/>
        <v>0</v>
      </c>
      <c r="AL11" s="100">
        <f t="shared" si="13"/>
        <v>0</v>
      </c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P11" s="100"/>
    </row>
    <row r="12" spans="1:172" s="103" customFormat="1">
      <c r="A12" s="101"/>
      <c r="B12" s="19">
        <f>B13+B14+B16+B15</f>
        <v>5</v>
      </c>
      <c r="C12" s="101" t="s">
        <v>120</v>
      </c>
      <c r="D12" s="114">
        <f t="shared" ref="D12:AH12" si="14">D13+D14+D15+D16</f>
        <v>11660</v>
      </c>
      <c r="E12" s="137">
        <f t="shared" si="14"/>
        <v>7536</v>
      </c>
      <c r="F12" s="102">
        <f t="shared" si="14"/>
        <v>6229</v>
      </c>
      <c r="G12" s="102">
        <f t="shared" si="14"/>
        <v>890</v>
      </c>
      <c r="H12" s="102">
        <f t="shared" si="14"/>
        <v>5065</v>
      </c>
      <c r="I12" s="102">
        <f t="shared" si="14"/>
        <v>0</v>
      </c>
      <c r="J12" s="102">
        <f t="shared" si="14"/>
        <v>0</v>
      </c>
      <c r="K12" s="102">
        <f t="shared" si="14"/>
        <v>11660</v>
      </c>
      <c r="L12" s="102">
        <f>L13+L14+L15+L16</f>
        <v>7536</v>
      </c>
      <c r="M12" s="102">
        <f t="shared" si="14"/>
        <v>0</v>
      </c>
      <c r="N12" s="102">
        <f>N13+N14+N15+N16</f>
        <v>0</v>
      </c>
      <c r="O12" s="102">
        <f t="shared" si="14"/>
        <v>0</v>
      </c>
      <c r="P12" s="102">
        <f>P13+P14+P15+P16</f>
        <v>0</v>
      </c>
      <c r="Q12" s="102">
        <f t="shared" si="14"/>
        <v>0</v>
      </c>
      <c r="R12" s="102">
        <f>R13+R14+R15+R16</f>
        <v>0</v>
      </c>
      <c r="S12" s="102">
        <f>S13+S14+S15+S16</f>
        <v>4</v>
      </c>
      <c r="T12" s="102">
        <f>T13+T14+T15+T16</f>
        <v>5</v>
      </c>
      <c r="U12" s="102">
        <f>U13+U14+U15+U16</f>
        <v>0</v>
      </c>
      <c r="V12" s="102">
        <f t="shared" si="14"/>
        <v>2</v>
      </c>
      <c r="W12" s="102">
        <f>W13+W14+W15+W16</f>
        <v>3</v>
      </c>
      <c r="X12" s="102">
        <f t="shared" si="14"/>
        <v>1</v>
      </c>
      <c r="Y12" s="102">
        <f t="shared" si="14"/>
        <v>0</v>
      </c>
      <c r="Z12" s="102">
        <f t="shared" si="14"/>
        <v>5</v>
      </c>
      <c r="AA12" s="102">
        <f t="shared" si="14"/>
        <v>5</v>
      </c>
      <c r="AB12" s="102">
        <f t="shared" si="14"/>
        <v>5</v>
      </c>
      <c r="AC12" s="102">
        <f t="shared" si="14"/>
        <v>5</v>
      </c>
      <c r="AD12" s="102">
        <f t="shared" si="14"/>
        <v>12</v>
      </c>
      <c r="AE12" s="102">
        <f t="shared" ref="AE12" si="15">AE13+AE14+AE15+AE16</f>
        <v>1</v>
      </c>
      <c r="AF12" s="102">
        <f t="shared" si="14"/>
        <v>0</v>
      </c>
      <c r="AG12" s="102">
        <f t="shared" si="14"/>
        <v>95</v>
      </c>
      <c r="AH12" s="102">
        <f t="shared" si="14"/>
        <v>20</v>
      </c>
      <c r="AI12" s="102">
        <f t="shared" ref="AI12:AL12" si="16">AI13+AI14+AI15+AI16</f>
        <v>51</v>
      </c>
      <c r="AJ12" s="102">
        <f t="shared" si="16"/>
        <v>5</v>
      </c>
      <c r="AK12" s="102">
        <f t="shared" si="16"/>
        <v>5</v>
      </c>
      <c r="AL12" s="102">
        <f t="shared" si="16"/>
        <v>5</v>
      </c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  <c r="FF12" s="102"/>
      <c r="FG12" s="102"/>
      <c r="FH12" s="102"/>
      <c r="FI12" s="102"/>
      <c r="FJ12" s="102"/>
      <c r="FK12" s="102"/>
      <c r="FL12" s="102"/>
      <c r="FM12" s="102"/>
      <c r="FN12" s="102"/>
      <c r="FO12" s="102"/>
      <c r="FP12" s="102"/>
    </row>
    <row r="13" spans="1:172" s="86" customFormat="1">
      <c r="A13" s="89"/>
      <c r="B13" s="5">
        <f>COUNTIF($B$17:$B$96,"гшкс")</f>
        <v>0</v>
      </c>
      <c r="C13" s="100" t="s">
        <v>71</v>
      </c>
      <c r="D13" s="113">
        <f t="shared" ref="D13:AH13" si="17">SUMIF($B$17:$B$96,"гшкс",D$17:D$96)</f>
        <v>0</v>
      </c>
      <c r="E13" s="136">
        <f t="shared" si="17"/>
        <v>0</v>
      </c>
      <c r="F13" s="100">
        <f t="shared" si="17"/>
        <v>0</v>
      </c>
      <c r="G13" s="100">
        <f t="shared" si="17"/>
        <v>0</v>
      </c>
      <c r="H13" s="100">
        <f t="shared" si="17"/>
        <v>0</v>
      </c>
      <c r="I13" s="100">
        <f t="shared" si="17"/>
        <v>0</v>
      </c>
      <c r="J13" s="100">
        <f t="shared" si="17"/>
        <v>0</v>
      </c>
      <c r="K13" s="100">
        <f t="shared" si="17"/>
        <v>0</v>
      </c>
      <c r="L13" s="100">
        <f t="shared" si="17"/>
        <v>0</v>
      </c>
      <c r="M13" s="100">
        <f t="shared" si="17"/>
        <v>0</v>
      </c>
      <c r="N13" s="100">
        <f t="shared" si="17"/>
        <v>0</v>
      </c>
      <c r="O13" s="100">
        <f t="shared" si="17"/>
        <v>0</v>
      </c>
      <c r="P13" s="100">
        <f t="shared" si="17"/>
        <v>0</v>
      </c>
      <c r="Q13" s="100">
        <f t="shared" si="17"/>
        <v>0</v>
      </c>
      <c r="R13" s="100">
        <f t="shared" si="17"/>
        <v>0</v>
      </c>
      <c r="S13" s="100">
        <f t="shared" si="17"/>
        <v>0</v>
      </c>
      <c r="T13" s="100">
        <f>SUMIF($B$17:$B$96,"гшкс",T$17:T$96)</f>
        <v>0</v>
      </c>
      <c r="U13" s="100">
        <f t="shared" si="17"/>
        <v>0</v>
      </c>
      <c r="V13" s="100">
        <f t="shared" si="17"/>
        <v>0</v>
      </c>
      <c r="W13" s="100">
        <f>SUMIF($B$17:$B$96,"гшкс",W$17:W$96)</f>
        <v>0</v>
      </c>
      <c r="X13" s="100">
        <f t="shared" si="17"/>
        <v>0</v>
      </c>
      <c r="Y13" s="100">
        <f t="shared" si="17"/>
        <v>0</v>
      </c>
      <c r="Z13" s="100">
        <f t="shared" si="17"/>
        <v>0</v>
      </c>
      <c r="AA13" s="100">
        <f t="shared" si="17"/>
        <v>0</v>
      </c>
      <c r="AB13" s="100">
        <f t="shared" si="17"/>
        <v>0</v>
      </c>
      <c r="AC13" s="100">
        <f t="shared" si="17"/>
        <v>0</v>
      </c>
      <c r="AD13" s="100">
        <f t="shared" si="17"/>
        <v>0</v>
      </c>
      <c r="AE13" s="100">
        <f t="shared" si="17"/>
        <v>0</v>
      </c>
      <c r="AF13" s="100">
        <f t="shared" si="17"/>
        <v>0</v>
      </c>
      <c r="AG13" s="100">
        <f t="shared" si="17"/>
        <v>0</v>
      </c>
      <c r="AH13" s="100">
        <f t="shared" si="17"/>
        <v>0</v>
      </c>
      <c r="AI13" s="100">
        <f t="shared" ref="AI13:AL13" si="18">SUMIF($B$17:$B$96,"гшкс",AI$17:AI$96)</f>
        <v>0</v>
      </c>
      <c r="AJ13" s="100">
        <f t="shared" si="18"/>
        <v>0</v>
      </c>
      <c r="AK13" s="100">
        <f t="shared" si="18"/>
        <v>0</v>
      </c>
      <c r="AL13" s="100">
        <f t="shared" si="18"/>
        <v>0</v>
      </c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</row>
    <row r="14" spans="1:172" s="86" customFormat="1">
      <c r="A14" s="89"/>
      <c r="B14" s="5">
        <f>COUNTIF($B$17:$B$96,"гс5")</f>
        <v>5</v>
      </c>
      <c r="C14" s="100" t="s">
        <v>72</v>
      </c>
      <c r="D14" s="113">
        <f t="shared" ref="D14:AH14" si="19">SUMIF($B$17:$B$96,"гс5",D$17:D$96)</f>
        <v>11660</v>
      </c>
      <c r="E14" s="136">
        <f t="shared" si="19"/>
        <v>7536</v>
      </c>
      <c r="F14" s="100">
        <f t="shared" si="19"/>
        <v>6229</v>
      </c>
      <c r="G14" s="100">
        <f t="shared" si="19"/>
        <v>890</v>
      </c>
      <c r="H14" s="100">
        <f t="shared" si="19"/>
        <v>5065</v>
      </c>
      <c r="I14" s="100">
        <f t="shared" si="19"/>
        <v>0</v>
      </c>
      <c r="J14" s="100">
        <f t="shared" si="19"/>
        <v>0</v>
      </c>
      <c r="K14" s="100">
        <f t="shared" si="19"/>
        <v>11660</v>
      </c>
      <c r="L14" s="100">
        <f t="shared" si="19"/>
        <v>7536</v>
      </c>
      <c r="M14" s="100">
        <f t="shared" si="19"/>
        <v>0</v>
      </c>
      <c r="N14" s="100">
        <f t="shared" si="19"/>
        <v>0</v>
      </c>
      <c r="O14" s="100">
        <f t="shared" si="19"/>
        <v>0</v>
      </c>
      <c r="P14" s="100">
        <f t="shared" si="19"/>
        <v>0</v>
      </c>
      <c r="Q14" s="100">
        <f t="shared" si="19"/>
        <v>0</v>
      </c>
      <c r="R14" s="100">
        <f t="shared" si="19"/>
        <v>0</v>
      </c>
      <c r="S14" s="100">
        <f t="shared" si="19"/>
        <v>4</v>
      </c>
      <c r="T14" s="100">
        <f>SUMIF($B$17:$B$96,"гс5",T$17:T$96)</f>
        <v>5</v>
      </c>
      <c r="U14" s="100">
        <f t="shared" si="19"/>
        <v>0</v>
      </c>
      <c r="V14" s="100">
        <f t="shared" si="19"/>
        <v>2</v>
      </c>
      <c r="W14" s="100">
        <f>SUMIF($B$17:$B$96,"гс5",W$17:W$96)</f>
        <v>3</v>
      </c>
      <c r="X14" s="100">
        <f t="shared" si="19"/>
        <v>1</v>
      </c>
      <c r="Y14" s="100">
        <f t="shared" si="19"/>
        <v>0</v>
      </c>
      <c r="Z14" s="100">
        <f t="shared" si="19"/>
        <v>5</v>
      </c>
      <c r="AA14" s="100">
        <f t="shared" si="19"/>
        <v>5</v>
      </c>
      <c r="AB14" s="100">
        <f t="shared" si="19"/>
        <v>5</v>
      </c>
      <c r="AC14" s="100">
        <f t="shared" si="19"/>
        <v>5</v>
      </c>
      <c r="AD14" s="100">
        <f t="shared" si="19"/>
        <v>12</v>
      </c>
      <c r="AE14" s="100">
        <f t="shared" si="19"/>
        <v>1</v>
      </c>
      <c r="AF14" s="100">
        <f t="shared" si="19"/>
        <v>0</v>
      </c>
      <c r="AG14" s="100">
        <f t="shared" si="19"/>
        <v>95</v>
      </c>
      <c r="AH14" s="100">
        <f t="shared" si="19"/>
        <v>20</v>
      </c>
      <c r="AI14" s="100">
        <f t="shared" ref="AI14:AL14" si="20">SUMIF($B$17:$B$96,"гс5",AI$17:AI$96)</f>
        <v>51</v>
      </c>
      <c r="AJ14" s="100">
        <f t="shared" si="20"/>
        <v>5</v>
      </c>
      <c r="AK14" s="100">
        <f t="shared" si="20"/>
        <v>5</v>
      </c>
      <c r="AL14" s="100">
        <f t="shared" si="20"/>
        <v>5</v>
      </c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</row>
    <row r="15" spans="1:172" s="86" customFormat="1">
      <c r="A15" s="89"/>
      <c r="B15" s="5">
        <f>COUNTIF($B$17:$B$96,"гс6")</f>
        <v>0</v>
      </c>
      <c r="C15" s="100" t="s">
        <v>73</v>
      </c>
      <c r="D15" s="113">
        <f t="shared" ref="D15:AH15" si="21">SUMIF($B$17:$B$96,"гс6",D$17:D$96)</f>
        <v>0</v>
      </c>
      <c r="E15" s="136">
        <f t="shared" si="21"/>
        <v>0</v>
      </c>
      <c r="F15" s="100">
        <f t="shared" si="21"/>
        <v>0</v>
      </c>
      <c r="G15" s="100">
        <f t="shared" si="21"/>
        <v>0</v>
      </c>
      <c r="H15" s="100">
        <f t="shared" si="21"/>
        <v>0</v>
      </c>
      <c r="I15" s="100">
        <f t="shared" si="21"/>
        <v>0</v>
      </c>
      <c r="J15" s="100">
        <f t="shared" si="21"/>
        <v>0</v>
      </c>
      <c r="K15" s="100">
        <f t="shared" si="21"/>
        <v>0</v>
      </c>
      <c r="L15" s="100">
        <f t="shared" si="21"/>
        <v>0</v>
      </c>
      <c r="M15" s="100">
        <f t="shared" si="21"/>
        <v>0</v>
      </c>
      <c r="N15" s="100">
        <f t="shared" si="21"/>
        <v>0</v>
      </c>
      <c r="O15" s="100">
        <f t="shared" si="21"/>
        <v>0</v>
      </c>
      <c r="P15" s="100">
        <f t="shared" si="21"/>
        <v>0</v>
      </c>
      <c r="Q15" s="100">
        <f t="shared" si="21"/>
        <v>0</v>
      </c>
      <c r="R15" s="100">
        <f t="shared" si="21"/>
        <v>0</v>
      </c>
      <c r="S15" s="100">
        <f t="shared" si="21"/>
        <v>0</v>
      </c>
      <c r="T15" s="100">
        <f>SUMIF($B$17:$B$96,"гс6",T$17:T$96)</f>
        <v>0</v>
      </c>
      <c r="U15" s="100">
        <f t="shared" si="21"/>
        <v>0</v>
      </c>
      <c r="V15" s="100">
        <f t="shared" si="21"/>
        <v>0</v>
      </c>
      <c r="W15" s="100">
        <f>SUMIF($B$17:$B$96,"гс6",W$17:W$96)</f>
        <v>0</v>
      </c>
      <c r="X15" s="100">
        <f t="shared" si="21"/>
        <v>0</v>
      </c>
      <c r="Y15" s="100">
        <f t="shared" si="21"/>
        <v>0</v>
      </c>
      <c r="Z15" s="100">
        <f t="shared" si="21"/>
        <v>0</v>
      </c>
      <c r="AA15" s="100">
        <f t="shared" si="21"/>
        <v>0</v>
      </c>
      <c r="AB15" s="100">
        <f t="shared" si="21"/>
        <v>0</v>
      </c>
      <c r="AC15" s="100">
        <f t="shared" si="21"/>
        <v>0</v>
      </c>
      <c r="AD15" s="100">
        <f t="shared" si="21"/>
        <v>0</v>
      </c>
      <c r="AE15" s="100">
        <f t="shared" si="21"/>
        <v>0</v>
      </c>
      <c r="AF15" s="100">
        <f t="shared" si="21"/>
        <v>0</v>
      </c>
      <c r="AG15" s="100">
        <f t="shared" si="21"/>
        <v>0</v>
      </c>
      <c r="AH15" s="100">
        <f t="shared" si="21"/>
        <v>0</v>
      </c>
      <c r="AI15" s="100">
        <f t="shared" ref="AI15:AL15" si="22">SUMIF($B$17:$B$96,"гс6",AI$17:AI$96)</f>
        <v>0</v>
      </c>
      <c r="AJ15" s="100">
        <f t="shared" si="22"/>
        <v>0</v>
      </c>
      <c r="AK15" s="100">
        <f t="shared" si="22"/>
        <v>0</v>
      </c>
      <c r="AL15" s="100">
        <f t="shared" si="22"/>
        <v>0</v>
      </c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</row>
    <row r="16" spans="1:172" s="86" customFormat="1">
      <c r="A16" s="89"/>
      <c r="B16" s="5">
        <f>COUNTIF($B$17:$B$96,"ггр")</f>
        <v>0</v>
      </c>
      <c r="C16" s="100" t="s">
        <v>74</v>
      </c>
      <c r="D16" s="113">
        <f t="shared" ref="D16:AH16" si="23">SUMIF($B$17:$B$96,"ггр",D$17:D$96)</f>
        <v>0</v>
      </c>
      <c r="E16" s="136">
        <f t="shared" si="23"/>
        <v>0</v>
      </c>
      <c r="F16" s="100">
        <f t="shared" si="23"/>
        <v>0</v>
      </c>
      <c r="G16" s="100">
        <f t="shared" si="23"/>
        <v>0</v>
      </c>
      <c r="H16" s="100">
        <f t="shared" si="23"/>
        <v>0</v>
      </c>
      <c r="I16" s="100">
        <f t="shared" si="23"/>
        <v>0</v>
      </c>
      <c r="J16" s="100">
        <f t="shared" si="23"/>
        <v>0</v>
      </c>
      <c r="K16" s="100">
        <f t="shared" si="23"/>
        <v>0</v>
      </c>
      <c r="L16" s="100">
        <f t="shared" si="23"/>
        <v>0</v>
      </c>
      <c r="M16" s="100">
        <f t="shared" si="23"/>
        <v>0</v>
      </c>
      <c r="N16" s="100">
        <f t="shared" si="23"/>
        <v>0</v>
      </c>
      <c r="O16" s="100">
        <f t="shared" si="23"/>
        <v>0</v>
      </c>
      <c r="P16" s="100">
        <f t="shared" si="23"/>
        <v>0</v>
      </c>
      <c r="Q16" s="100">
        <f t="shared" si="23"/>
        <v>0</v>
      </c>
      <c r="R16" s="100">
        <f t="shared" si="23"/>
        <v>0</v>
      </c>
      <c r="S16" s="100">
        <f t="shared" si="23"/>
        <v>0</v>
      </c>
      <c r="T16" s="100">
        <f>SUMIF($B$17:$B$96,"ггр",T$17:T$96)</f>
        <v>0</v>
      </c>
      <c r="U16" s="100">
        <f t="shared" si="23"/>
        <v>0</v>
      </c>
      <c r="V16" s="100">
        <f t="shared" si="23"/>
        <v>0</v>
      </c>
      <c r="W16" s="100">
        <f>SUMIF($B$17:$B$96,"ггр",W$17:W$96)</f>
        <v>0</v>
      </c>
      <c r="X16" s="100">
        <f t="shared" si="23"/>
        <v>0</v>
      </c>
      <c r="Y16" s="100">
        <f t="shared" si="23"/>
        <v>0</v>
      </c>
      <c r="Z16" s="100">
        <f t="shared" si="23"/>
        <v>0</v>
      </c>
      <c r="AA16" s="100">
        <f t="shared" si="23"/>
        <v>0</v>
      </c>
      <c r="AB16" s="100">
        <f t="shared" si="23"/>
        <v>0</v>
      </c>
      <c r="AC16" s="100">
        <f t="shared" si="23"/>
        <v>0</v>
      </c>
      <c r="AD16" s="100">
        <f t="shared" si="23"/>
        <v>0</v>
      </c>
      <c r="AE16" s="100">
        <f t="shared" si="23"/>
        <v>0</v>
      </c>
      <c r="AF16" s="100">
        <f t="shared" si="23"/>
        <v>0</v>
      </c>
      <c r="AG16" s="100">
        <f t="shared" si="23"/>
        <v>0</v>
      </c>
      <c r="AH16" s="100">
        <f t="shared" si="23"/>
        <v>0</v>
      </c>
      <c r="AI16" s="100">
        <f t="shared" ref="AI16:AL16" si="24">SUMIF($B$17:$B$96,"ггр",AI$17:AI$96)</f>
        <v>0</v>
      </c>
      <c r="AJ16" s="100">
        <f t="shared" si="24"/>
        <v>0</v>
      </c>
      <c r="AK16" s="100">
        <f t="shared" si="24"/>
        <v>0</v>
      </c>
      <c r="AL16" s="100">
        <f t="shared" si="24"/>
        <v>0</v>
      </c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</row>
    <row r="17" spans="1:38" ht="24">
      <c r="A17" s="104">
        <v>1</v>
      </c>
      <c r="B17" s="90" t="str">
        <f>'раздел 1-2'!B17</f>
        <v>гс5</v>
      </c>
      <c r="C17" s="90" t="str">
        <f>'раздел 1-2'!C17</f>
        <v>МАДОУ С ЦРР "Золотой ключик"</v>
      </c>
      <c r="D17" s="115">
        <f>I17+K17+M17+O17</f>
        <v>2417</v>
      </c>
      <c r="E17" s="138">
        <f>J17+L17+N17+P17</f>
        <v>1656</v>
      </c>
      <c r="F17" s="105">
        <v>1537</v>
      </c>
      <c r="G17" s="105">
        <v>119</v>
      </c>
      <c r="H17" s="105">
        <v>1222</v>
      </c>
      <c r="I17" s="105">
        <v>0</v>
      </c>
      <c r="J17" s="105">
        <v>0</v>
      </c>
      <c r="K17" s="105">
        <v>2417</v>
      </c>
      <c r="L17" s="105">
        <v>1656</v>
      </c>
      <c r="M17" s="105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1</v>
      </c>
      <c r="T17" s="105">
        <v>1</v>
      </c>
      <c r="U17" s="105">
        <v>0</v>
      </c>
      <c r="V17" s="105">
        <v>1</v>
      </c>
      <c r="W17" s="105">
        <v>1</v>
      </c>
      <c r="X17" s="105">
        <v>0</v>
      </c>
      <c r="Y17" s="105">
        <v>0</v>
      </c>
      <c r="Z17" s="105">
        <v>1</v>
      </c>
      <c r="AA17" s="105">
        <v>1</v>
      </c>
      <c r="AB17" s="105">
        <v>1</v>
      </c>
      <c r="AC17" s="105">
        <v>1</v>
      </c>
      <c r="AD17" s="105">
        <v>1</v>
      </c>
      <c r="AE17" s="105">
        <v>0</v>
      </c>
      <c r="AF17" s="105">
        <v>0</v>
      </c>
      <c r="AG17" s="105">
        <v>34</v>
      </c>
      <c r="AH17" s="105">
        <v>10</v>
      </c>
      <c r="AI17" s="105">
        <v>21</v>
      </c>
      <c r="AJ17" s="105">
        <v>1</v>
      </c>
      <c r="AK17" s="105">
        <v>1</v>
      </c>
      <c r="AL17" s="105">
        <v>1</v>
      </c>
    </row>
    <row r="18" spans="1:38" ht="24">
      <c r="A18" s="104">
        <v>2</v>
      </c>
      <c r="B18" s="90" t="str">
        <f>'раздел 1-2'!B18</f>
        <v>гс5</v>
      </c>
      <c r="C18" s="90" t="str">
        <f>'раздел 1-2'!C18</f>
        <v>МБДОУ ЦРР детский сад "Теремок"</v>
      </c>
      <c r="D18" s="115">
        <f t="shared" ref="D18:E81" si="25">I18+K18+M18+O18</f>
        <v>2394</v>
      </c>
      <c r="E18" s="138">
        <f t="shared" si="25"/>
        <v>1691</v>
      </c>
      <c r="F18" s="105">
        <v>1469</v>
      </c>
      <c r="G18" s="105">
        <v>222</v>
      </c>
      <c r="H18" s="105">
        <v>1469</v>
      </c>
      <c r="I18" s="105">
        <v>0</v>
      </c>
      <c r="J18" s="105">
        <v>0</v>
      </c>
      <c r="K18" s="105">
        <v>2394</v>
      </c>
      <c r="L18" s="105">
        <v>1691</v>
      </c>
      <c r="M18" s="105">
        <v>0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5">
        <v>1</v>
      </c>
      <c r="T18" s="105">
        <v>1</v>
      </c>
      <c r="U18" s="105">
        <v>0</v>
      </c>
      <c r="V18" s="105">
        <v>0</v>
      </c>
      <c r="W18" s="105">
        <v>1</v>
      </c>
      <c r="X18" s="105">
        <v>0</v>
      </c>
      <c r="Y18" s="105">
        <v>0</v>
      </c>
      <c r="Z18" s="105">
        <v>1</v>
      </c>
      <c r="AA18" s="105">
        <v>1</v>
      </c>
      <c r="AB18" s="105">
        <v>1</v>
      </c>
      <c r="AC18" s="105">
        <v>1</v>
      </c>
      <c r="AD18" s="105">
        <v>1</v>
      </c>
      <c r="AE18" s="105">
        <v>0</v>
      </c>
      <c r="AF18" s="105">
        <v>0</v>
      </c>
      <c r="AG18" s="105">
        <v>22</v>
      </c>
      <c r="AH18" s="105">
        <v>0</v>
      </c>
      <c r="AI18" s="105">
        <v>3</v>
      </c>
      <c r="AJ18" s="105">
        <v>1</v>
      </c>
      <c r="AK18" s="105">
        <v>1</v>
      </c>
      <c r="AL18" s="105">
        <v>1</v>
      </c>
    </row>
    <row r="19" spans="1:38" ht="36">
      <c r="A19" s="104">
        <v>3</v>
      </c>
      <c r="B19" s="90" t="str">
        <f>'раздел 1-2'!B19</f>
        <v>гс5</v>
      </c>
      <c r="C19" s="90" t="str">
        <f>'раздел 1-2'!C19</f>
        <v>МБДОУ ДС комбинированного вида "Серебряное копытце"</v>
      </c>
      <c r="D19" s="115">
        <f t="shared" si="25"/>
        <v>1152</v>
      </c>
      <c r="E19" s="138">
        <f t="shared" si="25"/>
        <v>907</v>
      </c>
      <c r="F19" s="105">
        <v>825</v>
      </c>
      <c r="G19" s="105">
        <v>82</v>
      </c>
      <c r="H19" s="105">
        <v>533</v>
      </c>
      <c r="I19" s="105">
        <v>0</v>
      </c>
      <c r="J19" s="105">
        <v>0</v>
      </c>
      <c r="K19" s="105">
        <v>1152</v>
      </c>
      <c r="L19" s="105">
        <v>907</v>
      </c>
      <c r="M19" s="105">
        <v>0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105">
        <v>0</v>
      </c>
      <c r="T19" s="105">
        <v>1</v>
      </c>
      <c r="U19" s="105">
        <v>0</v>
      </c>
      <c r="V19" s="105">
        <v>0</v>
      </c>
      <c r="W19" s="105">
        <v>0</v>
      </c>
      <c r="X19" s="105">
        <v>1</v>
      </c>
      <c r="Y19" s="105">
        <v>0</v>
      </c>
      <c r="Z19" s="105">
        <v>1</v>
      </c>
      <c r="AA19" s="105">
        <v>1</v>
      </c>
      <c r="AB19" s="105">
        <v>1</v>
      </c>
      <c r="AC19" s="105">
        <v>1</v>
      </c>
      <c r="AD19" s="105">
        <v>1</v>
      </c>
      <c r="AE19" s="105">
        <v>1</v>
      </c>
      <c r="AF19" s="105">
        <v>0</v>
      </c>
      <c r="AG19" s="105">
        <v>13</v>
      </c>
      <c r="AH19" s="105">
        <v>0</v>
      </c>
      <c r="AI19" s="105">
        <v>13</v>
      </c>
      <c r="AJ19" s="105">
        <v>1</v>
      </c>
      <c r="AK19" s="105">
        <v>1</v>
      </c>
      <c r="AL19" s="105">
        <v>1</v>
      </c>
    </row>
    <row r="20" spans="1:38" ht="36">
      <c r="A20" s="104">
        <v>4</v>
      </c>
      <c r="B20" s="90" t="str">
        <f>'раздел 1-2'!B20</f>
        <v>гс5</v>
      </c>
      <c r="C20" s="90" t="str">
        <f>'раздел 1-2'!C20</f>
        <v>МБДОУ ЯС комбинированного вида "Подснежник"</v>
      </c>
      <c r="D20" s="115">
        <f t="shared" si="25"/>
        <v>1778</v>
      </c>
      <c r="E20" s="138">
        <f t="shared" si="25"/>
        <v>1400</v>
      </c>
      <c r="F20" s="105">
        <v>1210</v>
      </c>
      <c r="G20" s="105">
        <v>190</v>
      </c>
      <c r="H20" s="105">
        <v>956</v>
      </c>
      <c r="I20" s="105">
        <v>0</v>
      </c>
      <c r="J20" s="105">
        <v>0</v>
      </c>
      <c r="K20" s="105">
        <v>1778</v>
      </c>
      <c r="L20" s="105">
        <v>1400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1</v>
      </c>
      <c r="T20" s="105">
        <v>1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1</v>
      </c>
      <c r="AA20" s="105">
        <v>1</v>
      </c>
      <c r="AB20" s="105">
        <v>1</v>
      </c>
      <c r="AC20" s="105">
        <v>1</v>
      </c>
      <c r="AD20" s="105">
        <v>8</v>
      </c>
      <c r="AE20" s="105">
        <v>0</v>
      </c>
      <c r="AF20" s="105">
        <v>0</v>
      </c>
      <c r="AG20" s="105">
        <v>10</v>
      </c>
      <c r="AH20" s="105">
        <v>2</v>
      </c>
      <c r="AI20" s="105">
        <v>6</v>
      </c>
      <c r="AJ20" s="105">
        <v>1</v>
      </c>
      <c r="AK20" s="105">
        <v>1</v>
      </c>
      <c r="AL20" s="105">
        <v>1</v>
      </c>
    </row>
    <row r="21" spans="1:38">
      <c r="A21" s="104">
        <v>5</v>
      </c>
      <c r="B21" s="90" t="str">
        <f>'раздел 1-2'!B21</f>
        <v>гс5</v>
      </c>
      <c r="C21" s="90" t="str">
        <f>'раздел 1-2'!C21</f>
        <v>МАДОУ д/с "Брусничка"</v>
      </c>
      <c r="D21" s="115">
        <f t="shared" si="25"/>
        <v>3919</v>
      </c>
      <c r="E21" s="138">
        <f t="shared" si="25"/>
        <v>1882</v>
      </c>
      <c r="F21" s="105">
        <v>1188</v>
      </c>
      <c r="G21" s="105">
        <v>277</v>
      </c>
      <c r="H21" s="105">
        <v>885</v>
      </c>
      <c r="I21" s="105">
        <v>0</v>
      </c>
      <c r="J21" s="105">
        <v>0</v>
      </c>
      <c r="K21" s="105">
        <v>3919</v>
      </c>
      <c r="L21" s="105">
        <v>1882</v>
      </c>
      <c r="M21" s="105">
        <v>0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105">
        <v>1</v>
      </c>
      <c r="T21" s="105">
        <v>1</v>
      </c>
      <c r="U21" s="105">
        <v>0</v>
      </c>
      <c r="V21" s="105">
        <v>1</v>
      </c>
      <c r="W21" s="105">
        <v>1</v>
      </c>
      <c r="X21" s="105">
        <v>0</v>
      </c>
      <c r="Y21" s="105">
        <v>0</v>
      </c>
      <c r="Z21" s="105">
        <v>1</v>
      </c>
      <c r="AA21" s="105">
        <v>1</v>
      </c>
      <c r="AB21" s="105">
        <v>1</v>
      </c>
      <c r="AC21" s="105">
        <v>1</v>
      </c>
      <c r="AD21" s="105">
        <v>1</v>
      </c>
      <c r="AE21" s="105">
        <v>0</v>
      </c>
      <c r="AF21" s="105">
        <v>0</v>
      </c>
      <c r="AG21" s="105">
        <v>16</v>
      </c>
      <c r="AH21" s="105">
        <v>8</v>
      </c>
      <c r="AI21" s="105">
        <v>8</v>
      </c>
      <c r="AJ21" s="105">
        <v>1</v>
      </c>
      <c r="AK21" s="105">
        <v>1</v>
      </c>
      <c r="AL21" s="105">
        <v>1</v>
      </c>
    </row>
    <row r="22" spans="1:38">
      <c r="A22" s="104">
        <v>6</v>
      </c>
      <c r="B22" s="90">
        <f>'раздел 1-2'!B22</f>
        <v>0</v>
      </c>
      <c r="C22" s="90">
        <f>'раздел 1-2'!C22</f>
        <v>0</v>
      </c>
      <c r="D22" s="115">
        <f t="shared" si="25"/>
        <v>0</v>
      </c>
      <c r="E22" s="138">
        <f t="shared" si="25"/>
        <v>0</v>
      </c>
    </row>
    <row r="23" spans="1:38">
      <c r="A23" s="104">
        <v>7</v>
      </c>
      <c r="B23" s="90">
        <f>'раздел 1-2'!B23</f>
        <v>0</v>
      </c>
      <c r="C23" s="90">
        <f>'раздел 1-2'!C23</f>
        <v>0</v>
      </c>
      <c r="D23" s="115">
        <f t="shared" si="25"/>
        <v>0</v>
      </c>
      <c r="E23" s="138">
        <f t="shared" si="25"/>
        <v>0</v>
      </c>
    </row>
    <row r="24" spans="1:38">
      <c r="A24" s="104">
        <v>8</v>
      </c>
      <c r="B24" s="90">
        <f>'раздел 1-2'!B24</f>
        <v>0</v>
      </c>
      <c r="C24" s="90">
        <f>'раздел 1-2'!C24</f>
        <v>0</v>
      </c>
      <c r="D24" s="115">
        <f t="shared" si="25"/>
        <v>0</v>
      </c>
      <c r="E24" s="138">
        <f t="shared" si="25"/>
        <v>0</v>
      </c>
    </row>
    <row r="25" spans="1:38">
      <c r="A25" s="104">
        <v>9</v>
      </c>
      <c r="B25" s="90">
        <f>'раздел 1-2'!B25</f>
        <v>0</v>
      </c>
      <c r="C25" s="90">
        <f>'раздел 1-2'!C25</f>
        <v>0</v>
      </c>
      <c r="D25" s="115">
        <f t="shared" si="25"/>
        <v>0</v>
      </c>
      <c r="E25" s="138">
        <f t="shared" si="25"/>
        <v>0</v>
      </c>
    </row>
    <row r="26" spans="1:38">
      <c r="A26" s="104">
        <v>10</v>
      </c>
      <c r="B26" s="90">
        <f>'раздел 1-2'!B26</f>
        <v>0</v>
      </c>
      <c r="C26" s="90">
        <f>'раздел 1-2'!C26</f>
        <v>0</v>
      </c>
      <c r="D26" s="115">
        <f t="shared" si="25"/>
        <v>0</v>
      </c>
      <c r="E26" s="138">
        <f t="shared" si="25"/>
        <v>0</v>
      </c>
    </row>
    <row r="27" spans="1:38">
      <c r="A27" s="104">
        <v>11</v>
      </c>
      <c r="B27" s="90">
        <f>'раздел 1-2'!B27</f>
        <v>0</v>
      </c>
      <c r="C27" s="90">
        <f>'раздел 1-2'!C27</f>
        <v>0</v>
      </c>
      <c r="D27" s="115">
        <f t="shared" si="25"/>
        <v>0</v>
      </c>
      <c r="E27" s="138">
        <f t="shared" si="25"/>
        <v>0</v>
      </c>
    </row>
    <row r="28" spans="1:38">
      <c r="A28" s="104">
        <v>12</v>
      </c>
      <c r="B28" s="90">
        <f>'раздел 1-2'!B28</f>
        <v>0</v>
      </c>
      <c r="C28" s="90">
        <f>'раздел 1-2'!C28</f>
        <v>0</v>
      </c>
      <c r="D28" s="115">
        <f t="shared" si="25"/>
        <v>0</v>
      </c>
      <c r="E28" s="138">
        <f t="shared" si="25"/>
        <v>0</v>
      </c>
    </row>
    <row r="29" spans="1:38">
      <c r="A29" s="104">
        <v>13</v>
      </c>
      <c r="B29" s="90">
        <f>'раздел 1-2'!B29</f>
        <v>0</v>
      </c>
      <c r="C29" s="90">
        <f>'раздел 1-2'!C29</f>
        <v>0</v>
      </c>
      <c r="D29" s="115">
        <f t="shared" si="25"/>
        <v>0</v>
      </c>
      <c r="E29" s="138">
        <f t="shared" si="25"/>
        <v>0</v>
      </c>
    </row>
    <row r="30" spans="1:38">
      <c r="A30" s="104">
        <v>14</v>
      </c>
      <c r="B30" s="90">
        <f>'раздел 1-2'!B30</f>
        <v>0</v>
      </c>
      <c r="C30" s="90">
        <f>'раздел 1-2'!C30</f>
        <v>0</v>
      </c>
      <c r="D30" s="115">
        <f t="shared" si="25"/>
        <v>0</v>
      </c>
      <c r="E30" s="138">
        <f t="shared" si="25"/>
        <v>0</v>
      </c>
    </row>
    <row r="31" spans="1:38">
      <c r="A31" s="104">
        <v>15</v>
      </c>
      <c r="B31" s="90">
        <f>'раздел 1-2'!B31</f>
        <v>0</v>
      </c>
      <c r="C31" s="90">
        <f>'раздел 1-2'!C31</f>
        <v>0</v>
      </c>
      <c r="D31" s="115">
        <f t="shared" si="25"/>
        <v>0</v>
      </c>
      <c r="E31" s="138">
        <f t="shared" si="25"/>
        <v>0</v>
      </c>
    </row>
    <row r="32" spans="1:38">
      <c r="A32" s="104">
        <v>16</v>
      </c>
      <c r="B32" s="90">
        <f>'раздел 1-2'!B32</f>
        <v>0</v>
      </c>
      <c r="C32" s="90">
        <f>'раздел 1-2'!C32</f>
        <v>0</v>
      </c>
      <c r="D32" s="115">
        <f t="shared" si="25"/>
        <v>0</v>
      </c>
      <c r="E32" s="138">
        <f t="shared" si="25"/>
        <v>0</v>
      </c>
    </row>
    <row r="33" spans="1:5">
      <c r="A33" s="104">
        <v>17</v>
      </c>
      <c r="B33" s="90">
        <f>'раздел 1-2'!B33</f>
        <v>0</v>
      </c>
      <c r="C33" s="90">
        <f>'раздел 1-2'!C33</f>
        <v>0</v>
      </c>
      <c r="D33" s="115">
        <f t="shared" si="25"/>
        <v>0</v>
      </c>
      <c r="E33" s="138">
        <f t="shared" si="25"/>
        <v>0</v>
      </c>
    </row>
    <row r="34" spans="1:5">
      <c r="A34" s="104">
        <v>18</v>
      </c>
      <c r="B34" s="90">
        <f>'раздел 1-2'!B34</f>
        <v>0</v>
      </c>
      <c r="C34" s="90">
        <f>'раздел 1-2'!C34</f>
        <v>0</v>
      </c>
      <c r="D34" s="115">
        <f t="shared" si="25"/>
        <v>0</v>
      </c>
      <c r="E34" s="138">
        <f t="shared" si="25"/>
        <v>0</v>
      </c>
    </row>
    <row r="35" spans="1:5">
      <c r="A35" s="104">
        <v>19</v>
      </c>
      <c r="B35" s="90">
        <f>'раздел 1-2'!B35</f>
        <v>0</v>
      </c>
      <c r="C35" s="90">
        <f>'раздел 1-2'!C35</f>
        <v>0</v>
      </c>
      <c r="D35" s="115">
        <f t="shared" si="25"/>
        <v>0</v>
      </c>
      <c r="E35" s="138">
        <f t="shared" si="25"/>
        <v>0</v>
      </c>
    </row>
    <row r="36" spans="1:5">
      <c r="A36" s="104">
        <v>20</v>
      </c>
      <c r="B36" s="90">
        <f>'раздел 1-2'!B36</f>
        <v>0</v>
      </c>
      <c r="C36" s="90">
        <f>'раздел 1-2'!C36</f>
        <v>0</v>
      </c>
      <c r="D36" s="115">
        <f t="shared" si="25"/>
        <v>0</v>
      </c>
      <c r="E36" s="138">
        <f t="shared" si="25"/>
        <v>0</v>
      </c>
    </row>
    <row r="37" spans="1:5">
      <c r="A37" s="104">
        <v>21</v>
      </c>
      <c r="B37" s="90">
        <f>'раздел 1-2'!B37</f>
        <v>0</v>
      </c>
      <c r="C37" s="90">
        <f>'раздел 1-2'!C37</f>
        <v>0</v>
      </c>
      <c r="D37" s="115">
        <f t="shared" si="25"/>
        <v>0</v>
      </c>
      <c r="E37" s="138">
        <f t="shared" si="25"/>
        <v>0</v>
      </c>
    </row>
    <row r="38" spans="1:5">
      <c r="A38" s="104">
        <v>22</v>
      </c>
      <c r="B38" s="90">
        <f>'раздел 1-2'!B38</f>
        <v>0</v>
      </c>
      <c r="C38" s="90">
        <f>'раздел 1-2'!C38</f>
        <v>0</v>
      </c>
      <c r="D38" s="115">
        <f t="shared" si="25"/>
        <v>0</v>
      </c>
      <c r="E38" s="138">
        <f t="shared" si="25"/>
        <v>0</v>
      </c>
    </row>
    <row r="39" spans="1:5">
      <c r="A39" s="104">
        <v>23</v>
      </c>
      <c r="B39" s="90">
        <f>'раздел 1-2'!B39</f>
        <v>0</v>
      </c>
      <c r="C39" s="90">
        <f>'раздел 1-2'!C39</f>
        <v>0</v>
      </c>
      <c r="D39" s="115">
        <f t="shared" si="25"/>
        <v>0</v>
      </c>
      <c r="E39" s="138">
        <f t="shared" si="25"/>
        <v>0</v>
      </c>
    </row>
    <row r="40" spans="1:5">
      <c r="A40" s="104">
        <v>24</v>
      </c>
      <c r="B40" s="90">
        <f>'раздел 1-2'!B40</f>
        <v>0</v>
      </c>
      <c r="C40" s="90">
        <f>'раздел 1-2'!C40</f>
        <v>0</v>
      </c>
      <c r="D40" s="115">
        <f t="shared" si="25"/>
        <v>0</v>
      </c>
      <c r="E40" s="138">
        <f t="shared" si="25"/>
        <v>0</v>
      </c>
    </row>
    <row r="41" spans="1:5">
      <c r="A41" s="104">
        <v>25</v>
      </c>
      <c r="B41" s="90">
        <f>'раздел 1-2'!B41</f>
        <v>0</v>
      </c>
      <c r="C41" s="90">
        <f>'раздел 1-2'!C41</f>
        <v>0</v>
      </c>
      <c r="D41" s="115">
        <f t="shared" si="25"/>
        <v>0</v>
      </c>
      <c r="E41" s="138">
        <f t="shared" si="25"/>
        <v>0</v>
      </c>
    </row>
    <row r="42" spans="1:5">
      <c r="A42" s="104">
        <v>26</v>
      </c>
      <c r="B42" s="90">
        <f>'раздел 1-2'!B42</f>
        <v>0</v>
      </c>
      <c r="C42" s="90">
        <f>'раздел 1-2'!C42</f>
        <v>0</v>
      </c>
      <c r="D42" s="115">
        <f t="shared" si="25"/>
        <v>0</v>
      </c>
      <c r="E42" s="138">
        <f t="shared" si="25"/>
        <v>0</v>
      </c>
    </row>
    <row r="43" spans="1:5">
      <c r="A43" s="104">
        <v>27</v>
      </c>
      <c r="B43" s="90">
        <f>'раздел 1-2'!B43</f>
        <v>0</v>
      </c>
      <c r="C43" s="90">
        <f>'раздел 1-2'!C43</f>
        <v>0</v>
      </c>
      <c r="D43" s="115">
        <f t="shared" si="25"/>
        <v>0</v>
      </c>
      <c r="E43" s="138">
        <f t="shared" si="25"/>
        <v>0</v>
      </c>
    </row>
    <row r="44" spans="1:5">
      <c r="A44" s="104">
        <v>28</v>
      </c>
      <c r="B44" s="90">
        <f>'раздел 1-2'!B44</f>
        <v>0</v>
      </c>
      <c r="C44" s="90">
        <f>'раздел 1-2'!C44</f>
        <v>0</v>
      </c>
      <c r="D44" s="115">
        <f t="shared" si="25"/>
        <v>0</v>
      </c>
      <c r="E44" s="138">
        <f t="shared" si="25"/>
        <v>0</v>
      </c>
    </row>
    <row r="45" spans="1:5">
      <c r="A45" s="104">
        <v>29</v>
      </c>
      <c r="B45" s="90">
        <f>'раздел 1-2'!B45</f>
        <v>0</v>
      </c>
      <c r="C45" s="90">
        <f>'раздел 1-2'!C45</f>
        <v>0</v>
      </c>
      <c r="D45" s="115">
        <f t="shared" si="25"/>
        <v>0</v>
      </c>
      <c r="E45" s="138">
        <f t="shared" si="25"/>
        <v>0</v>
      </c>
    </row>
    <row r="46" spans="1:5">
      <c r="A46" s="104">
        <v>30</v>
      </c>
      <c r="B46" s="90">
        <f>'раздел 1-2'!B46</f>
        <v>0</v>
      </c>
      <c r="C46" s="90">
        <f>'раздел 1-2'!C46</f>
        <v>0</v>
      </c>
      <c r="D46" s="115">
        <f t="shared" si="25"/>
        <v>0</v>
      </c>
      <c r="E46" s="138">
        <f t="shared" si="25"/>
        <v>0</v>
      </c>
    </row>
    <row r="47" spans="1:5">
      <c r="A47" s="104">
        <v>31</v>
      </c>
      <c r="B47" s="90">
        <f>'раздел 1-2'!B47</f>
        <v>0</v>
      </c>
      <c r="C47" s="90">
        <f>'раздел 1-2'!C47</f>
        <v>0</v>
      </c>
      <c r="D47" s="115">
        <f t="shared" si="25"/>
        <v>0</v>
      </c>
      <c r="E47" s="138">
        <f t="shared" si="25"/>
        <v>0</v>
      </c>
    </row>
    <row r="48" spans="1:5">
      <c r="A48" s="104">
        <v>32</v>
      </c>
      <c r="B48" s="90">
        <f>'раздел 1-2'!B48</f>
        <v>0</v>
      </c>
      <c r="C48" s="90">
        <f>'раздел 1-2'!C48</f>
        <v>0</v>
      </c>
      <c r="D48" s="115">
        <f t="shared" si="25"/>
        <v>0</v>
      </c>
      <c r="E48" s="138">
        <f t="shared" si="25"/>
        <v>0</v>
      </c>
    </row>
    <row r="49" spans="1:5">
      <c r="A49" s="104">
        <v>33</v>
      </c>
      <c r="B49" s="90">
        <f>'раздел 1-2'!B49</f>
        <v>0</v>
      </c>
      <c r="C49" s="90">
        <f>'раздел 1-2'!C49</f>
        <v>0</v>
      </c>
      <c r="D49" s="115">
        <f t="shared" si="25"/>
        <v>0</v>
      </c>
      <c r="E49" s="138">
        <f t="shared" si="25"/>
        <v>0</v>
      </c>
    </row>
    <row r="50" spans="1:5">
      <c r="A50" s="104">
        <v>34</v>
      </c>
      <c r="B50" s="90">
        <f>'раздел 1-2'!B50</f>
        <v>0</v>
      </c>
      <c r="C50" s="90">
        <f>'раздел 1-2'!C50</f>
        <v>0</v>
      </c>
      <c r="D50" s="115">
        <f t="shared" si="25"/>
        <v>0</v>
      </c>
      <c r="E50" s="138">
        <f t="shared" si="25"/>
        <v>0</v>
      </c>
    </row>
    <row r="51" spans="1:5">
      <c r="A51" s="104">
        <v>35</v>
      </c>
      <c r="B51" s="90">
        <f>'раздел 1-2'!B51</f>
        <v>0</v>
      </c>
      <c r="C51" s="90">
        <f>'раздел 1-2'!C51</f>
        <v>0</v>
      </c>
      <c r="D51" s="115">
        <f t="shared" si="25"/>
        <v>0</v>
      </c>
      <c r="E51" s="138">
        <f t="shared" si="25"/>
        <v>0</v>
      </c>
    </row>
    <row r="52" spans="1:5">
      <c r="A52" s="104">
        <v>36</v>
      </c>
      <c r="B52" s="90">
        <f>'раздел 1-2'!B52</f>
        <v>0</v>
      </c>
      <c r="C52" s="90">
        <f>'раздел 1-2'!C52</f>
        <v>0</v>
      </c>
      <c r="D52" s="115">
        <f t="shared" si="25"/>
        <v>0</v>
      </c>
      <c r="E52" s="138">
        <f t="shared" si="25"/>
        <v>0</v>
      </c>
    </row>
    <row r="53" spans="1:5">
      <c r="A53" s="104">
        <v>37</v>
      </c>
      <c r="B53" s="90">
        <f>'раздел 1-2'!B53</f>
        <v>0</v>
      </c>
      <c r="C53" s="90">
        <f>'раздел 1-2'!C53</f>
        <v>0</v>
      </c>
      <c r="D53" s="115">
        <f t="shared" si="25"/>
        <v>0</v>
      </c>
      <c r="E53" s="138">
        <f t="shared" si="25"/>
        <v>0</v>
      </c>
    </row>
    <row r="54" spans="1:5">
      <c r="A54" s="104">
        <v>38</v>
      </c>
      <c r="B54" s="90">
        <f>'раздел 1-2'!B54</f>
        <v>0</v>
      </c>
      <c r="C54" s="90">
        <f>'раздел 1-2'!C54</f>
        <v>0</v>
      </c>
      <c r="D54" s="115">
        <f t="shared" si="25"/>
        <v>0</v>
      </c>
      <c r="E54" s="138">
        <f t="shared" si="25"/>
        <v>0</v>
      </c>
    </row>
    <row r="55" spans="1:5">
      <c r="A55" s="104">
        <v>39</v>
      </c>
      <c r="B55" s="90">
        <f>'раздел 1-2'!B55</f>
        <v>0</v>
      </c>
      <c r="C55" s="90">
        <f>'раздел 1-2'!C55</f>
        <v>0</v>
      </c>
      <c r="D55" s="115">
        <f t="shared" si="25"/>
        <v>0</v>
      </c>
      <c r="E55" s="138">
        <f t="shared" si="25"/>
        <v>0</v>
      </c>
    </row>
    <row r="56" spans="1:5">
      <c r="A56" s="104">
        <v>40</v>
      </c>
      <c r="B56" s="90">
        <f>'раздел 1-2'!B56</f>
        <v>0</v>
      </c>
      <c r="C56" s="90">
        <f>'раздел 1-2'!C56</f>
        <v>0</v>
      </c>
      <c r="D56" s="115">
        <f t="shared" si="25"/>
        <v>0</v>
      </c>
      <c r="E56" s="138">
        <f t="shared" si="25"/>
        <v>0</v>
      </c>
    </row>
    <row r="57" spans="1:5">
      <c r="A57" s="104">
        <v>41</v>
      </c>
      <c r="B57" s="90">
        <f>'раздел 1-2'!B57</f>
        <v>0</v>
      </c>
      <c r="C57" s="90">
        <f>'раздел 1-2'!C57</f>
        <v>0</v>
      </c>
      <c r="D57" s="115">
        <f t="shared" si="25"/>
        <v>0</v>
      </c>
      <c r="E57" s="138">
        <f t="shared" si="25"/>
        <v>0</v>
      </c>
    </row>
    <row r="58" spans="1:5">
      <c r="A58" s="104">
        <v>42</v>
      </c>
      <c r="B58" s="90">
        <f>'раздел 1-2'!B58</f>
        <v>0</v>
      </c>
      <c r="C58" s="90">
        <f>'раздел 1-2'!C58</f>
        <v>0</v>
      </c>
      <c r="D58" s="115">
        <f t="shared" si="25"/>
        <v>0</v>
      </c>
      <c r="E58" s="138">
        <f t="shared" si="25"/>
        <v>0</v>
      </c>
    </row>
    <row r="59" spans="1:5">
      <c r="A59" s="104">
        <v>43</v>
      </c>
      <c r="B59" s="90">
        <f>'раздел 1-2'!B59</f>
        <v>0</v>
      </c>
      <c r="C59" s="90">
        <f>'раздел 1-2'!C59</f>
        <v>0</v>
      </c>
      <c r="D59" s="115">
        <f t="shared" si="25"/>
        <v>0</v>
      </c>
      <c r="E59" s="138">
        <f t="shared" si="25"/>
        <v>0</v>
      </c>
    </row>
    <row r="60" spans="1:5">
      <c r="A60" s="104">
        <v>44</v>
      </c>
      <c r="B60" s="90">
        <f>'раздел 1-2'!B60</f>
        <v>0</v>
      </c>
      <c r="C60" s="90">
        <f>'раздел 1-2'!C60</f>
        <v>0</v>
      </c>
      <c r="D60" s="115">
        <f t="shared" si="25"/>
        <v>0</v>
      </c>
      <c r="E60" s="138">
        <f t="shared" si="25"/>
        <v>0</v>
      </c>
    </row>
    <row r="61" spans="1:5">
      <c r="A61" s="104">
        <v>45</v>
      </c>
      <c r="B61" s="90">
        <f>'раздел 1-2'!B61</f>
        <v>0</v>
      </c>
      <c r="C61" s="90">
        <f>'раздел 1-2'!C61</f>
        <v>0</v>
      </c>
      <c r="D61" s="115">
        <f t="shared" si="25"/>
        <v>0</v>
      </c>
      <c r="E61" s="138">
        <f t="shared" si="25"/>
        <v>0</v>
      </c>
    </row>
    <row r="62" spans="1:5">
      <c r="A62" s="104">
        <v>46</v>
      </c>
      <c r="B62" s="90">
        <f>'раздел 1-2'!B62</f>
        <v>0</v>
      </c>
      <c r="C62" s="90">
        <f>'раздел 1-2'!C62</f>
        <v>0</v>
      </c>
      <c r="D62" s="115">
        <f t="shared" si="25"/>
        <v>0</v>
      </c>
      <c r="E62" s="138">
        <f t="shared" si="25"/>
        <v>0</v>
      </c>
    </row>
    <row r="63" spans="1:5">
      <c r="A63" s="104">
        <v>47</v>
      </c>
      <c r="B63" s="90">
        <f>'раздел 1-2'!B63</f>
        <v>0</v>
      </c>
      <c r="C63" s="90">
        <f>'раздел 1-2'!C63</f>
        <v>0</v>
      </c>
      <c r="D63" s="115">
        <f t="shared" si="25"/>
        <v>0</v>
      </c>
      <c r="E63" s="138">
        <f t="shared" si="25"/>
        <v>0</v>
      </c>
    </row>
    <row r="64" spans="1:5">
      <c r="A64" s="104">
        <v>48</v>
      </c>
      <c r="B64" s="90">
        <f>'раздел 1-2'!B64</f>
        <v>0</v>
      </c>
      <c r="C64" s="90">
        <f>'раздел 1-2'!C64</f>
        <v>0</v>
      </c>
      <c r="D64" s="115">
        <f t="shared" si="25"/>
        <v>0</v>
      </c>
      <c r="E64" s="138">
        <f t="shared" si="25"/>
        <v>0</v>
      </c>
    </row>
    <row r="65" spans="1:5">
      <c r="A65" s="104">
        <v>49</v>
      </c>
      <c r="B65" s="90">
        <f>'раздел 1-2'!B65</f>
        <v>0</v>
      </c>
      <c r="C65" s="90">
        <f>'раздел 1-2'!C65</f>
        <v>0</v>
      </c>
      <c r="D65" s="115">
        <f t="shared" si="25"/>
        <v>0</v>
      </c>
      <c r="E65" s="138">
        <f t="shared" si="25"/>
        <v>0</v>
      </c>
    </row>
    <row r="66" spans="1:5">
      <c r="A66" s="104">
        <v>50</v>
      </c>
      <c r="B66" s="90">
        <f>'раздел 1-2'!B66</f>
        <v>0</v>
      </c>
      <c r="C66" s="90">
        <f>'раздел 1-2'!C66</f>
        <v>0</v>
      </c>
      <c r="D66" s="115">
        <f t="shared" si="25"/>
        <v>0</v>
      </c>
      <c r="E66" s="138">
        <f t="shared" si="25"/>
        <v>0</v>
      </c>
    </row>
    <row r="67" spans="1:5">
      <c r="A67" s="104">
        <v>51</v>
      </c>
      <c r="B67" s="90">
        <f>'раздел 1-2'!B67</f>
        <v>0</v>
      </c>
      <c r="C67" s="90">
        <f>'раздел 1-2'!C67</f>
        <v>0</v>
      </c>
      <c r="D67" s="115">
        <f t="shared" si="25"/>
        <v>0</v>
      </c>
      <c r="E67" s="138">
        <f t="shared" si="25"/>
        <v>0</v>
      </c>
    </row>
    <row r="68" spans="1:5">
      <c r="A68" s="104">
        <v>52</v>
      </c>
      <c r="B68" s="90">
        <f>'раздел 1-2'!B68</f>
        <v>0</v>
      </c>
      <c r="C68" s="90">
        <f>'раздел 1-2'!C68</f>
        <v>0</v>
      </c>
      <c r="D68" s="115">
        <f t="shared" si="25"/>
        <v>0</v>
      </c>
      <c r="E68" s="138">
        <f t="shared" si="25"/>
        <v>0</v>
      </c>
    </row>
    <row r="69" spans="1:5">
      <c r="A69" s="104">
        <v>53</v>
      </c>
      <c r="B69" s="90">
        <f>'раздел 1-2'!B69</f>
        <v>0</v>
      </c>
      <c r="C69" s="90">
        <f>'раздел 1-2'!C69</f>
        <v>0</v>
      </c>
      <c r="D69" s="115">
        <f t="shared" si="25"/>
        <v>0</v>
      </c>
      <c r="E69" s="138">
        <f t="shared" si="25"/>
        <v>0</v>
      </c>
    </row>
    <row r="70" spans="1:5">
      <c r="A70" s="104">
        <v>54</v>
      </c>
      <c r="B70" s="90">
        <f>'раздел 1-2'!B70</f>
        <v>0</v>
      </c>
      <c r="C70" s="90">
        <f>'раздел 1-2'!C70</f>
        <v>0</v>
      </c>
      <c r="D70" s="115">
        <f t="shared" si="25"/>
        <v>0</v>
      </c>
      <c r="E70" s="138">
        <f t="shared" si="25"/>
        <v>0</v>
      </c>
    </row>
    <row r="71" spans="1:5">
      <c r="A71" s="104">
        <v>55</v>
      </c>
      <c r="B71" s="90">
        <f>'раздел 1-2'!B71</f>
        <v>0</v>
      </c>
      <c r="C71" s="90">
        <f>'раздел 1-2'!C71</f>
        <v>0</v>
      </c>
      <c r="D71" s="115">
        <f t="shared" si="25"/>
        <v>0</v>
      </c>
      <c r="E71" s="138">
        <f t="shared" si="25"/>
        <v>0</v>
      </c>
    </row>
    <row r="72" spans="1:5">
      <c r="A72" s="104">
        <v>56</v>
      </c>
      <c r="B72" s="90">
        <f>'раздел 1-2'!B72</f>
        <v>0</v>
      </c>
      <c r="C72" s="90">
        <f>'раздел 1-2'!C72</f>
        <v>0</v>
      </c>
      <c r="D72" s="115">
        <f t="shared" si="25"/>
        <v>0</v>
      </c>
      <c r="E72" s="138">
        <f t="shared" si="25"/>
        <v>0</v>
      </c>
    </row>
    <row r="73" spans="1:5">
      <c r="A73" s="104">
        <v>57</v>
      </c>
      <c r="B73" s="90">
        <f>'раздел 1-2'!B73</f>
        <v>0</v>
      </c>
      <c r="C73" s="90">
        <f>'раздел 1-2'!C73</f>
        <v>0</v>
      </c>
      <c r="D73" s="115">
        <f t="shared" si="25"/>
        <v>0</v>
      </c>
      <c r="E73" s="138">
        <f t="shared" si="25"/>
        <v>0</v>
      </c>
    </row>
    <row r="74" spans="1:5">
      <c r="A74" s="104">
        <v>58</v>
      </c>
      <c r="B74" s="90">
        <f>'раздел 1-2'!B74</f>
        <v>0</v>
      </c>
      <c r="C74" s="90">
        <f>'раздел 1-2'!C74</f>
        <v>0</v>
      </c>
      <c r="D74" s="115">
        <f t="shared" si="25"/>
        <v>0</v>
      </c>
      <c r="E74" s="138">
        <f t="shared" si="25"/>
        <v>0</v>
      </c>
    </row>
    <row r="75" spans="1:5">
      <c r="A75" s="104">
        <v>59</v>
      </c>
      <c r="B75" s="90">
        <f>'раздел 1-2'!B75</f>
        <v>0</v>
      </c>
      <c r="C75" s="90">
        <f>'раздел 1-2'!C75</f>
        <v>0</v>
      </c>
      <c r="D75" s="115">
        <f t="shared" si="25"/>
        <v>0</v>
      </c>
      <c r="E75" s="138">
        <f t="shared" si="25"/>
        <v>0</v>
      </c>
    </row>
    <row r="76" spans="1:5">
      <c r="A76" s="104">
        <v>60</v>
      </c>
      <c r="B76" s="90">
        <f>'раздел 1-2'!B76</f>
        <v>0</v>
      </c>
      <c r="C76" s="90">
        <f>'раздел 1-2'!C76</f>
        <v>0</v>
      </c>
      <c r="D76" s="115">
        <f t="shared" si="25"/>
        <v>0</v>
      </c>
      <c r="E76" s="138">
        <f t="shared" si="25"/>
        <v>0</v>
      </c>
    </row>
    <row r="77" spans="1:5">
      <c r="A77" s="104">
        <v>61</v>
      </c>
      <c r="B77" s="90">
        <f>'раздел 1-2'!B77</f>
        <v>0</v>
      </c>
      <c r="C77" s="90">
        <f>'раздел 1-2'!C77</f>
        <v>0</v>
      </c>
      <c r="D77" s="115">
        <f t="shared" si="25"/>
        <v>0</v>
      </c>
      <c r="E77" s="138">
        <f t="shared" si="25"/>
        <v>0</v>
      </c>
    </row>
    <row r="78" spans="1:5">
      <c r="A78" s="104">
        <v>62</v>
      </c>
      <c r="B78" s="90">
        <f>'раздел 1-2'!B78</f>
        <v>0</v>
      </c>
      <c r="C78" s="90">
        <f>'раздел 1-2'!C78</f>
        <v>0</v>
      </c>
      <c r="D78" s="115">
        <f t="shared" si="25"/>
        <v>0</v>
      </c>
      <c r="E78" s="138">
        <f t="shared" si="25"/>
        <v>0</v>
      </c>
    </row>
    <row r="79" spans="1:5">
      <c r="A79" s="104">
        <v>63</v>
      </c>
      <c r="B79" s="90">
        <f>'раздел 1-2'!B79</f>
        <v>0</v>
      </c>
      <c r="C79" s="90">
        <f>'раздел 1-2'!C79</f>
        <v>0</v>
      </c>
      <c r="D79" s="115">
        <f t="shared" si="25"/>
        <v>0</v>
      </c>
      <c r="E79" s="138">
        <f t="shared" si="25"/>
        <v>0</v>
      </c>
    </row>
    <row r="80" spans="1:5">
      <c r="A80" s="104">
        <v>64</v>
      </c>
      <c r="B80" s="90">
        <f>'раздел 1-2'!B80</f>
        <v>0</v>
      </c>
      <c r="C80" s="90">
        <f>'раздел 1-2'!C80</f>
        <v>0</v>
      </c>
      <c r="D80" s="115">
        <f t="shared" si="25"/>
        <v>0</v>
      </c>
      <c r="E80" s="138">
        <f t="shared" si="25"/>
        <v>0</v>
      </c>
    </row>
    <row r="81" spans="1:5">
      <c r="A81" s="104">
        <v>65</v>
      </c>
      <c r="B81" s="90">
        <f>'раздел 1-2'!B81</f>
        <v>0</v>
      </c>
      <c r="C81" s="90">
        <f>'раздел 1-2'!C81</f>
        <v>0</v>
      </c>
      <c r="D81" s="115">
        <f t="shared" si="25"/>
        <v>0</v>
      </c>
      <c r="E81" s="138">
        <f t="shared" si="25"/>
        <v>0</v>
      </c>
    </row>
    <row r="82" spans="1:5">
      <c r="A82" s="104">
        <v>66</v>
      </c>
      <c r="B82" s="90">
        <f>'раздел 1-2'!B82</f>
        <v>0</v>
      </c>
      <c r="C82" s="90">
        <f>'раздел 1-2'!C82</f>
        <v>0</v>
      </c>
      <c r="D82" s="115">
        <f t="shared" ref="D82:E96" si="26">I82+K82+M82+O82</f>
        <v>0</v>
      </c>
      <c r="E82" s="138">
        <f t="shared" si="26"/>
        <v>0</v>
      </c>
    </row>
    <row r="83" spans="1:5">
      <c r="A83" s="104">
        <v>67</v>
      </c>
      <c r="B83" s="90">
        <f>'раздел 1-2'!B83</f>
        <v>0</v>
      </c>
      <c r="C83" s="90">
        <f>'раздел 1-2'!C83</f>
        <v>0</v>
      </c>
      <c r="D83" s="115">
        <f t="shared" si="26"/>
        <v>0</v>
      </c>
      <c r="E83" s="138">
        <f t="shared" si="26"/>
        <v>0</v>
      </c>
    </row>
    <row r="84" spans="1:5">
      <c r="A84" s="104">
        <v>68</v>
      </c>
      <c r="B84" s="90">
        <f>'раздел 1-2'!B84</f>
        <v>0</v>
      </c>
      <c r="C84" s="90">
        <f>'раздел 1-2'!C84</f>
        <v>0</v>
      </c>
      <c r="D84" s="115">
        <f t="shared" si="26"/>
        <v>0</v>
      </c>
      <c r="E84" s="138">
        <f t="shared" si="26"/>
        <v>0</v>
      </c>
    </row>
    <row r="85" spans="1:5">
      <c r="A85" s="104">
        <v>69</v>
      </c>
      <c r="B85" s="90">
        <f>'раздел 1-2'!B85</f>
        <v>0</v>
      </c>
      <c r="C85" s="90">
        <f>'раздел 1-2'!C85</f>
        <v>0</v>
      </c>
      <c r="D85" s="115">
        <f t="shared" si="26"/>
        <v>0</v>
      </c>
      <c r="E85" s="138">
        <f t="shared" si="26"/>
        <v>0</v>
      </c>
    </row>
    <row r="86" spans="1:5">
      <c r="A86" s="104">
        <v>70</v>
      </c>
      <c r="B86" s="90">
        <f>'раздел 1-2'!B86</f>
        <v>0</v>
      </c>
      <c r="C86" s="90">
        <f>'раздел 1-2'!C86</f>
        <v>0</v>
      </c>
      <c r="D86" s="115">
        <f t="shared" si="26"/>
        <v>0</v>
      </c>
      <c r="E86" s="138">
        <f t="shared" si="26"/>
        <v>0</v>
      </c>
    </row>
    <row r="87" spans="1:5">
      <c r="A87" s="104">
        <v>71</v>
      </c>
      <c r="B87" s="90">
        <f>'раздел 1-2'!B87</f>
        <v>0</v>
      </c>
      <c r="C87" s="90">
        <f>'раздел 1-2'!C87</f>
        <v>0</v>
      </c>
      <c r="D87" s="115">
        <f t="shared" si="26"/>
        <v>0</v>
      </c>
      <c r="E87" s="138">
        <f t="shared" si="26"/>
        <v>0</v>
      </c>
    </row>
    <row r="88" spans="1:5">
      <c r="A88" s="104">
        <v>72</v>
      </c>
      <c r="B88" s="90">
        <f>'раздел 1-2'!B88</f>
        <v>0</v>
      </c>
      <c r="C88" s="90">
        <f>'раздел 1-2'!C88</f>
        <v>0</v>
      </c>
      <c r="D88" s="115">
        <f t="shared" si="26"/>
        <v>0</v>
      </c>
      <c r="E88" s="138">
        <f t="shared" si="26"/>
        <v>0</v>
      </c>
    </row>
    <row r="89" spans="1:5">
      <c r="A89" s="104">
        <v>73</v>
      </c>
      <c r="B89" s="90">
        <f>'раздел 1-2'!B89</f>
        <v>0</v>
      </c>
      <c r="C89" s="90">
        <f>'раздел 1-2'!C89</f>
        <v>0</v>
      </c>
      <c r="D89" s="115">
        <f t="shared" si="26"/>
        <v>0</v>
      </c>
      <c r="E89" s="138">
        <f t="shared" si="26"/>
        <v>0</v>
      </c>
    </row>
    <row r="90" spans="1:5">
      <c r="A90" s="104">
        <v>74</v>
      </c>
      <c r="B90" s="90">
        <f>'раздел 1-2'!B90</f>
        <v>0</v>
      </c>
      <c r="C90" s="90">
        <f>'раздел 1-2'!C90</f>
        <v>0</v>
      </c>
      <c r="D90" s="115">
        <f t="shared" si="26"/>
        <v>0</v>
      </c>
      <c r="E90" s="138">
        <f t="shared" si="26"/>
        <v>0</v>
      </c>
    </row>
    <row r="91" spans="1:5">
      <c r="A91" s="104">
        <v>75</v>
      </c>
      <c r="B91" s="90">
        <f>'раздел 1-2'!B91</f>
        <v>0</v>
      </c>
      <c r="C91" s="90">
        <f>'раздел 1-2'!C91</f>
        <v>0</v>
      </c>
      <c r="D91" s="115">
        <f t="shared" si="26"/>
        <v>0</v>
      </c>
      <c r="E91" s="138">
        <f t="shared" si="26"/>
        <v>0</v>
      </c>
    </row>
    <row r="92" spans="1:5">
      <c r="A92" s="104">
        <v>76</v>
      </c>
      <c r="B92" s="90">
        <f>'раздел 1-2'!B92</f>
        <v>0</v>
      </c>
      <c r="C92" s="90">
        <f>'раздел 1-2'!C92</f>
        <v>0</v>
      </c>
      <c r="D92" s="115">
        <f t="shared" si="26"/>
        <v>0</v>
      </c>
      <c r="E92" s="138">
        <f t="shared" si="26"/>
        <v>0</v>
      </c>
    </row>
    <row r="93" spans="1:5">
      <c r="A93" s="104">
        <v>77</v>
      </c>
      <c r="B93" s="90">
        <f>'раздел 1-2'!B93</f>
        <v>0</v>
      </c>
      <c r="C93" s="90">
        <f>'раздел 1-2'!C93</f>
        <v>0</v>
      </c>
      <c r="D93" s="115">
        <f t="shared" si="26"/>
        <v>0</v>
      </c>
      <c r="E93" s="138">
        <f t="shared" si="26"/>
        <v>0</v>
      </c>
    </row>
    <row r="94" spans="1:5">
      <c r="A94" s="104">
        <v>78</v>
      </c>
      <c r="B94" s="90">
        <f>'раздел 1-2'!B94</f>
        <v>0</v>
      </c>
      <c r="C94" s="90">
        <f>'раздел 1-2'!C94</f>
        <v>0</v>
      </c>
      <c r="D94" s="115">
        <f t="shared" si="26"/>
        <v>0</v>
      </c>
      <c r="E94" s="138">
        <f t="shared" si="26"/>
        <v>0</v>
      </c>
    </row>
    <row r="95" spans="1:5">
      <c r="A95" s="104">
        <v>79</v>
      </c>
      <c r="B95" s="90">
        <f>'раздел 1-2'!B95</f>
        <v>0</v>
      </c>
      <c r="C95" s="90">
        <f>'раздел 1-2'!C95</f>
        <v>0</v>
      </c>
      <c r="D95" s="115">
        <f t="shared" si="26"/>
        <v>0</v>
      </c>
      <c r="E95" s="138">
        <f t="shared" si="26"/>
        <v>0</v>
      </c>
    </row>
    <row r="96" spans="1:5">
      <c r="A96" s="104">
        <v>80</v>
      </c>
      <c r="B96" s="90">
        <f>'раздел 1-2'!B96</f>
        <v>0</v>
      </c>
      <c r="C96" s="90">
        <f>'раздел 1-2'!C96</f>
        <v>0</v>
      </c>
      <c r="D96" s="115">
        <f t="shared" si="26"/>
        <v>0</v>
      </c>
      <c r="E96" s="138">
        <f t="shared" si="26"/>
        <v>0</v>
      </c>
    </row>
  </sheetData>
  <sheetProtection password="CF48" sheet="1" objects="1" scenarios="1"/>
  <protectedRanges>
    <protectedRange sqref="AG17:AL96 F17:AE96" name="Диапазон3"/>
  </protectedRanges>
  <mergeCells count="34">
    <mergeCell ref="A3:A4"/>
    <mergeCell ref="B3:B4"/>
    <mergeCell ref="C3:C4"/>
    <mergeCell ref="Y3:Y4"/>
    <mergeCell ref="D3:H3"/>
    <mergeCell ref="I3:P3"/>
    <mergeCell ref="Q3:R4"/>
    <mergeCell ref="W3:W4"/>
    <mergeCell ref="T3:T4"/>
    <mergeCell ref="S3:S4"/>
    <mergeCell ref="U3:U4"/>
    <mergeCell ref="V3:V4"/>
    <mergeCell ref="X3:X4"/>
    <mergeCell ref="I4:J4"/>
    <mergeCell ref="K4:L4"/>
    <mergeCell ref="M4:N4"/>
    <mergeCell ref="AG2:AL2"/>
    <mergeCell ref="AL3:AL4"/>
    <mergeCell ref="AG3:AG4"/>
    <mergeCell ref="AH3:AH4"/>
    <mergeCell ref="AI3:AI4"/>
    <mergeCell ref="AJ3:AJ4"/>
    <mergeCell ref="AK3:AK4"/>
    <mergeCell ref="O4:P4"/>
    <mergeCell ref="D2:R2"/>
    <mergeCell ref="S2:W2"/>
    <mergeCell ref="X2:AF2"/>
    <mergeCell ref="AE3:AE4"/>
    <mergeCell ref="Z3:Z4"/>
    <mergeCell ref="AA3:AA4"/>
    <mergeCell ref="AB3:AB4"/>
    <mergeCell ref="AC3:AC4"/>
    <mergeCell ref="AD3:AD4"/>
    <mergeCell ref="AF3:A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Y96"/>
  <sheetViews>
    <sheetView zoomScaleNormal="100" workbookViewId="0">
      <selection activeCell="L30" sqref="L30"/>
    </sheetView>
  </sheetViews>
  <sheetFormatPr defaultColWidth="4.140625" defaultRowHeight="12"/>
  <cols>
    <col min="1" max="2" width="4.5703125" style="106" customWidth="1"/>
    <col min="3" max="3" width="24.5703125" style="106" customWidth="1"/>
    <col min="4" max="4" width="8.28515625" style="116" customWidth="1"/>
    <col min="5" max="15" width="8.28515625" style="105" customWidth="1"/>
    <col min="16" max="16" width="8.28515625" style="116" customWidth="1"/>
    <col min="17" max="21" width="8.28515625" style="105" customWidth="1"/>
    <col min="22" max="47" width="6.140625" style="105" customWidth="1"/>
    <col min="48" max="48" width="11" style="105" customWidth="1"/>
    <col min="49" max="62" width="6.140625" style="105" customWidth="1"/>
    <col min="63" max="65" width="4.140625" style="105" customWidth="1"/>
    <col min="66" max="76" width="6.140625" style="105" customWidth="1"/>
    <col min="77" max="79" width="4.140625" style="105" customWidth="1"/>
    <col min="80" max="134" width="6.140625" style="105" customWidth="1"/>
    <col min="135" max="169" width="4.140625" style="105"/>
    <col min="170" max="171" width="4.5703125" style="105" customWidth="1"/>
    <col min="172" max="172" width="24.5703125" style="105" customWidth="1"/>
    <col min="173" max="173" width="9.42578125" style="105" customWidth="1"/>
    <col min="174" max="214" width="6.140625" style="105" customWidth="1"/>
    <col min="215" max="215" width="7.140625" style="105" customWidth="1"/>
    <col min="216" max="231" width="6.140625" style="105" customWidth="1"/>
    <col min="232" max="232" width="5.28515625" style="105" customWidth="1"/>
    <col min="233" max="249" width="6.140625" style="105" customWidth="1"/>
    <col min="250" max="250" width="6.42578125" style="105" customWidth="1"/>
    <col min="251" max="273" width="6.140625" style="105" customWidth="1"/>
    <col min="274" max="274" width="9.7109375" style="105" customWidth="1"/>
    <col min="275" max="276" width="6.140625" style="105" customWidth="1"/>
    <col min="277" max="277" width="9" style="105" customWidth="1"/>
    <col min="278" max="303" width="6.140625" style="105" customWidth="1"/>
    <col min="304" max="304" width="11" style="105" customWidth="1"/>
    <col min="305" max="318" width="6.140625" style="105" customWidth="1"/>
    <col min="319" max="321" width="4.140625" style="105" customWidth="1"/>
    <col min="322" max="332" width="6.140625" style="105" customWidth="1"/>
    <col min="333" max="335" width="4.140625" style="105" customWidth="1"/>
    <col min="336" max="390" width="6.140625" style="105" customWidth="1"/>
    <col min="391" max="425" width="4.140625" style="105"/>
    <col min="426" max="427" width="4.5703125" style="105" customWidth="1"/>
    <col min="428" max="428" width="24.5703125" style="105" customWidth="1"/>
    <col min="429" max="429" width="9.42578125" style="105" customWidth="1"/>
    <col min="430" max="470" width="6.140625" style="105" customWidth="1"/>
    <col min="471" max="471" width="7.140625" style="105" customWidth="1"/>
    <col min="472" max="487" width="6.140625" style="105" customWidth="1"/>
    <col min="488" max="488" width="5.28515625" style="105" customWidth="1"/>
    <col min="489" max="505" width="6.140625" style="105" customWidth="1"/>
    <col min="506" max="506" width="6.42578125" style="105" customWidth="1"/>
    <col min="507" max="529" width="6.140625" style="105" customWidth="1"/>
    <col min="530" max="530" width="9.7109375" style="105" customWidth="1"/>
    <col min="531" max="532" width="6.140625" style="105" customWidth="1"/>
    <col min="533" max="533" width="9" style="105" customWidth="1"/>
    <col min="534" max="559" width="6.140625" style="105" customWidth="1"/>
    <col min="560" max="560" width="11" style="105" customWidth="1"/>
    <col min="561" max="574" width="6.140625" style="105" customWidth="1"/>
    <col min="575" max="577" width="4.140625" style="105" customWidth="1"/>
    <col min="578" max="588" width="6.140625" style="105" customWidth="1"/>
    <col min="589" max="591" width="4.140625" style="105" customWidth="1"/>
    <col min="592" max="646" width="6.140625" style="105" customWidth="1"/>
    <col min="647" max="681" width="4.140625" style="105"/>
    <col min="682" max="683" width="4.5703125" style="105" customWidth="1"/>
    <col min="684" max="684" width="24.5703125" style="105" customWidth="1"/>
    <col min="685" max="685" width="9.42578125" style="105" customWidth="1"/>
    <col min="686" max="726" width="6.140625" style="105" customWidth="1"/>
    <col min="727" max="727" width="7.140625" style="105" customWidth="1"/>
    <col min="728" max="743" width="6.140625" style="105" customWidth="1"/>
    <col min="744" max="744" width="5.28515625" style="105" customWidth="1"/>
    <col min="745" max="761" width="6.140625" style="105" customWidth="1"/>
    <col min="762" max="762" width="6.42578125" style="105" customWidth="1"/>
    <col min="763" max="785" width="6.140625" style="105" customWidth="1"/>
    <col min="786" max="786" width="9.7109375" style="105" customWidth="1"/>
    <col min="787" max="788" width="6.140625" style="105" customWidth="1"/>
    <col min="789" max="789" width="9" style="105" customWidth="1"/>
    <col min="790" max="815" width="6.140625" style="105" customWidth="1"/>
    <col min="816" max="816" width="11" style="105" customWidth="1"/>
    <col min="817" max="830" width="6.140625" style="105" customWidth="1"/>
    <col min="831" max="833" width="4.140625" style="105" customWidth="1"/>
    <col min="834" max="844" width="6.140625" style="105" customWidth="1"/>
    <col min="845" max="847" width="4.140625" style="105" customWidth="1"/>
    <col min="848" max="902" width="6.140625" style="105" customWidth="1"/>
    <col min="903" max="937" width="4.140625" style="105"/>
    <col min="938" max="939" width="4.5703125" style="105" customWidth="1"/>
    <col min="940" max="940" width="24.5703125" style="105" customWidth="1"/>
    <col min="941" max="941" width="9.42578125" style="105" customWidth="1"/>
    <col min="942" max="982" width="6.140625" style="105" customWidth="1"/>
    <col min="983" max="983" width="7.140625" style="105" customWidth="1"/>
    <col min="984" max="999" width="6.140625" style="105" customWidth="1"/>
    <col min="1000" max="1000" width="5.28515625" style="105" customWidth="1"/>
    <col min="1001" max="1017" width="6.140625" style="105" customWidth="1"/>
    <col min="1018" max="1018" width="6.42578125" style="105" customWidth="1"/>
    <col min="1019" max="1041" width="6.140625" style="105" customWidth="1"/>
    <col min="1042" max="1042" width="9.7109375" style="105" customWidth="1"/>
    <col min="1043" max="1044" width="6.140625" style="105" customWidth="1"/>
    <col min="1045" max="1045" width="9" style="105" customWidth="1"/>
    <col min="1046" max="1071" width="6.140625" style="105" customWidth="1"/>
    <col min="1072" max="1072" width="11" style="105" customWidth="1"/>
    <col min="1073" max="1086" width="6.140625" style="105" customWidth="1"/>
    <col min="1087" max="1089" width="4.140625" style="105" customWidth="1"/>
    <col min="1090" max="1100" width="6.140625" style="105" customWidth="1"/>
    <col min="1101" max="1103" width="4.140625" style="105" customWidth="1"/>
    <col min="1104" max="1158" width="6.140625" style="105" customWidth="1"/>
    <col min="1159" max="1193" width="4.140625" style="105"/>
    <col min="1194" max="1195" width="4.5703125" style="105" customWidth="1"/>
    <col min="1196" max="1196" width="24.5703125" style="105" customWidth="1"/>
    <col min="1197" max="1197" width="9.42578125" style="105" customWidth="1"/>
    <col min="1198" max="1238" width="6.140625" style="105" customWidth="1"/>
    <col min="1239" max="1239" width="7.140625" style="105" customWidth="1"/>
    <col min="1240" max="1255" width="6.140625" style="105" customWidth="1"/>
    <col min="1256" max="1256" width="5.28515625" style="105" customWidth="1"/>
    <col min="1257" max="1273" width="6.140625" style="105" customWidth="1"/>
    <col min="1274" max="1274" width="6.42578125" style="105" customWidth="1"/>
    <col min="1275" max="1297" width="6.140625" style="105" customWidth="1"/>
    <col min="1298" max="1298" width="9.7109375" style="105" customWidth="1"/>
    <col min="1299" max="1300" width="6.140625" style="105" customWidth="1"/>
    <col min="1301" max="1301" width="9" style="105" customWidth="1"/>
    <col min="1302" max="1327" width="6.140625" style="105" customWidth="1"/>
    <col min="1328" max="1328" width="11" style="105" customWidth="1"/>
    <col min="1329" max="1342" width="6.140625" style="105" customWidth="1"/>
    <col min="1343" max="1345" width="4.140625" style="105" customWidth="1"/>
    <col min="1346" max="1356" width="6.140625" style="105" customWidth="1"/>
    <col min="1357" max="1359" width="4.140625" style="105" customWidth="1"/>
    <col min="1360" max="1414" width="6.140625" style="105" customWidth="1"/>
    <col min="1415" max="1449" width="4.140625" style="105"/>
    <col min="1450" max="1451" width="4.5703125" style="105" customWidth="1"/>
    <col min="1452" max="1452" width="24.5703125" style="105" customWidth="1"/>
    <col min="1453" max="1453" width="9.42578125" style="105" customWidth="1"/>
    <col min="1454" max="1494" width="6.140625" style="105" customWidth="1"/>
    <col min="1495" max="1495" width="7.140625" style="105" customWidth="1"/>
    <col min="1496" max="1511" width="6.140625" style="105" customWidth="1"/>
    <col min="1512" max="1512" width="5.28515625" style="105" customWidth="1"/>
    <col min="1513" max="1529" width="6.140625" style="105" customWidth="1"/>
    <col min="1530" max="1530" width="6.42578125" style="105" customWidth="1"/>
    <col min="1531" max="1553" width="6.140625" style="105" customWidth="1"/>
    <col min="1554" max="1554" width="9.7109375" style="105" customWidth="1"/>
    <col min="1555" max="1556" width="6.140625" style="105" customWidth="1"/>
    <col min="1557" max="1557" width="9" style="105" customWidth="1"/>
    <col min="1558" max="1583" width="6.140625" style="105" customWidth="1"/>
    <col min="1584" max="1584" width="11" style="105" customWidth="1"/>
    <col min="1585" max="1598" width="6.140625" style="105" customWidth="1"/>
    <col min="1599" max="1601" width="4.140625" style="105" customWidth="1"/>
    <col min="1602" max="1612" width="6.140625" style="105" customWidth="1"/>
    <col min="1613" max="1615" width="4.140625" style="105" customWidth="1"/>
    <col min="1616" max="1670" width="6.140625" style="105" customWidth="1"/>
    <col min="1671" max="1705" width="4.140625" style="105"/>
    <col min="1706" max="1707" width="4.5703125" style="105" customWidth="1"/>
    <col min="1708" max="1708" width="24.5703125" style="105" customWidth="1"/>
    <col min="1709" max="1709" width="9.42578125" style="105" customWidth="1"/>
    <col min="1710" max="1750" width="6.140625" style="105" customWidth="1"/>
    <col min="1751" max="1751" width="7.140625" style="105" customWidth="1"/>
    <col min="1752" max="1767" width="6.140625" style="105" customWidth="1"/>
    <col min="1768" max="1768" width="5.28515625" style="105" customWidth="1"/>
    <col min="1769" max="1785" width="6.140625" style="105" customWidth="1"/>
    <col min="1786" max="1786" width="6.42578125" style="105" customWidth="1"/>
    <col min="1787" max="1809" width="6.140625" style="105" customWidth="1"/>
    <col min="1810" max="1810" width="9.7109375" style="105" customWidth="1"/>
    <col min="1811" max="1812" width="6.140625" style="105" customWidth="1"/>
    <col min="1813" max="1813" width="9" style="105" customWidth="1"/>
    <col min="1814" max="1839" width="6.140625" style="105" customWidth="1"/>
    <col min="1840" max="1840" width="11" style="105" customWidth="1"/>
    <col min="1841" max="1854" width="6.140625" style="105" customWidth="1"/>
    <col min="1855" max="1857" width="4.140625" style="105" customWidth="1"/>
    <col min="1858" max="1868" width="6.140625" style="105" customWidth="1"/>
    <col min="1869" max="1871" width="4.140625" style="105" customWidth="1"/>
    <col min="1872" max="1926" width="6.140625" style="105" customWidth="1"/>
    <col min="1927" max="1961" width="4.140625" style="105"/>
    <col min="1962" max="1963" width="4.5703125" style="105" customWidth="1"/>
    <col min="1964" max="1964" width="24.5703125" style="105" customWidth="1"/>
    <col min="1965" max="1965" width="9.42578125" style="105" customWidth="1"/>
    <col min="1966" max="2006" width="6.140625" style="105" customWidth="1"/>
    <col min="2007" max="2007" width="7.140625" style="105" customWidth="1"/>
    <col min="2008" max="2023" width="6.140625" style="105" customWidth="1"/>
    <col min="2024" max="2024" width="5.28515625" style="105" customWidth="1"/>
    <col min="2025" max="2041" width="6.140625" style="105" customWidth="1"/>
    <col min="2042" max="2042" width="6.42578125" style="105" customWidth="1"/>
    <col min="2043" max="2065" width="6.140625" style="105" customWidth="1"/>
    <col min="2066" max="2066" width="9.7109375" style="105" customWidth="1"/>
    <col min="2067" max="2068" width="6.140625" style="105" customWidth="1"/>
    <col min="2069" max="2069" width="9" style="105" customWidth="1"/>
    <col min="2070" max="2095" width="6.140625" style="105" customWidth="1"/>
    <col min="2096" max="2096" width="11" style="105" customWidth="1"/>
    <col min="2097" max="2110" width="6.140625" style="105" customWidth="1"/>
    <col min="2111" max="2113" width="4.140625" style="105" customWidth="1"/>
    <col min="2114" max="2124" width="6.140625" style="105" customWidth="1"/>
    <col min="2125" max="2127" width="4.140625" style="105" customWidth="1"/>
    <col min="2128" max="2182" width="6.140625" style="105" customWidth="1"/>
    <col min="2183" max="2217" width="4.140625" style="105"/>
    <col min="2218" max="2219" width="4.5703125" style="105" customWidth="1"/>
    <col min="2220" max="2220" width="24.5703125" style="105" customWidth="1"/>
    <col min="2221" max="2221" width="9.42578125" style="105" customWidth="1"/>
    <col min="2222" max="2262" width="6.140625" style="105" customWidth="1"/>
    <col min="2263" max="2263" width="7.140625" style="105" customWidth="1"/>
    <col min="2264" max="2279" width="6.140625" style="105" customWidth="1"/>
    <col min="2280" max="2280" width="5.28515625" style="105" customWidth="1"/>
    <col min="2281" max="2297" width="6.140625" style="105" customWidth="1"/>
    <col min="2298" max="2298" width="6.42578125" style="105" customWidth="1"/>
    <col min="2299" max="2321" width="6.140625" style="105" customWidth="1"/>
    <col min="2322" max="2322" width="9.7109375" style="105" customWidth="1"/>
    <col min="2323" max="2324" width="6.140625" style="105" customWidth="1"/>
    <col min="2325" max="2325" width="9" style="105" customWidth="1"/>
    <col min="2326" max="2351" width="6.140625" style="105" customWidth="1"/>
    <col min="2352" max="2352" width="11" style="105" customWidth="1"/>
    <col min="2353" max="2366" width="6.140625" style="105" customWidth="1"/>
    <col min="2367" max="2369" width="4.140625" style="105" customWidth="1"/>
    <col min="2370" max="2380" width="6.140625" style="105" customWidth="1"/>
    <col min="2381" max="2383" width="4.140625" style="105" customWidth="1"/>
    <col min="2384" max="2438" width="6.140625" style="105" customWidth="1"/>
    <col min="2439" max="2473" width="4.140625" style="105"/>
    <col min="2474" max="2475" width="4.5703125" style="105" customWidth="1"/>
    <col min="2476" max="2476" width="24.5703125" style="105" customWidth="1"/>
    <col min="2477" max="2477" width="9.42578125" style="105" customWidth="1"/>
    <col min="2478" max="2518" width="6.140625" style="105" customWidth="1"/>
    <col min="2519" max="2519" width="7.140625" style="105" customWidth="1"/>
    <col min="2520" max="2535" width="6.140625" style="105" customWidth="1"/>
    <col min="2536" max="2536" width="5.28515625" style="105" customWidth="1"/>
    <col min="2537" max="2553" width="6.140625" style="105" customWidth="1"/>
    <col min="2554" max="2554" width="6.42578125" style="105" customWidth="1"/>
    <col min="2555" max="2577" width="6.140625" style="105" customWidth="1"/>
    <col min="2578" max="2578" width="9.7109375" style="105" customWidth="1"/>
    <col min="2579" max="2580" width="6.140625" style="105" customWidth="1"/>
    <col min="2581" max="2581" width="9" style="105" customWidth="1"/>
    <col min="2582" max="2607" width="6.140625" style="105" customWidth="1"/>
    <col min="2608" max="2608" width="11" style="105" customWidth="1"/>
    <col min="2609" max="2622" width="6.140625" style="105" customWidth="1"/>
    <col min="2623" max="2625" width="4.140625" style="105" customWidth="1"/>
    <col min="2626" max="2636" width="6.140625" style="105" customWidth="1"/>
    <col min="2637" max="2639" width="4.140625" style="105" customWidth="1"/>
    <col min="2640" max="2694" width="6.140625" style="105" customWidth="1"/>
    <col min="2695" max="2729" width="4.140625" style="105"/>
    <col min="2730" max="2731" width="4.5703125" style="105" customWidth="1"/>
    <col min="2732" max="2732" width="24.5703125" style="105" customWidth="1"/>
    <col min="2733" max="2733" width="9.42578125" style="105" customWidth="1"/>
    <col min="2734" max="2774" width="6.140625" style="105" customWidth="1"/>
    <col min="2775" max="2775" width="7.140625" style="105" customWidth="1"/>
    <col min="2776" max="2791" width="6.140625" style="105" customWidth="1"/>
    <col min="2792" max="2792" width="5.28515625" style="105" customWidth="1"/>
    <col min="2793" max="2809" width="6.140625" style="105" customWidth="1"/>
    <col min="2810" max="2810" width="6.42578125" style="105" customWidth="1"/>
    <col min="2811" max="2833" width="6.140625" style="105" customWidth="1"/>
    <col min="2834" max="2834" width="9.7109375" style="105" customWidth="1"/>
    <col min="2835" max="2836" width="6.140625" style="105" customWidth="1"/>
    <col min="2837" max="2837" width="9" style="105" customWidth="1"/>
    <col min="2838" max="2863" width="6.140625" style="105" customWidth="1"/>
    <col min="2864" max="2864" width="11" style="105" customWidth="1"/>
    <col min="2865" max="2878" width="6.140625" style="105" customWidth="1"/>
    <col min="2879" max="2881" width="4.140625" style="105" customWidth="1"/>
    <col min="2882" max="2892" width="6.140625" style="105" customWidth="1"/>
    <col min="2893" max="2895" width="4.140625" style="105" customWidth="1"/>
    <col min="2896" max="2950" width="6.140625" style="105" customWidth="1"/>
    <col min="2951" max="2985" width="4.140625" style="105"/>
    <col min="2986" max="2987" width="4.5703125" style="105" customWidth="1"/>
    <col min="2988" max="2988" width="24.5703125" style="105" customWidth="1"/>
    <col min="2989" max="2989" width="9.42578125" style="105" customWidth="1"/>
    <col min="2990" max="3030" width="6.140625" style="105" customWidth="1"/>
    <col min="3031" max="3031" width="7.140625" style="105" customWidth="1"/>
    <col min="3032" max="3047" width="6.140625" style="105" customWidth="1"/>
    <col min="3048" max="3048" width="5.28515625" style="105" customWidth="1"/>
    <col min="3049" max="3065" width="6.140625" style="105" customWidth="1"/>
    <col min="3066" max="3066" width="6.42578125" style="105" customWidth="1"/>
    <col min="3067" max="3089" width="6.140625" style="105" customWidth="1"/>
    <col min="3090" max="3090" width="9.7109375" style="105" customWidth="1"/>
    <col min="3091" max="3092" width="6.140625" style="105" customWidth="1"/>
    <col min="3093" max="3093" width="9" style="105" customWidth="1"/>
    <col min="3094" max="3119" width="6.140625" style="105" customWidth="1"/>
    <col min="3120" max="3120" width="11" style="105" customWidth="1"/>
    <col min="3121" max="3134" width="6.140625" style="105" customWidth="1"/>
    <col min="3135" max="3137" width="4.140625" style="105" customWidth="1"/>
    <col min="3138" max="3148" width="6.140625" style="105" customWidth="1"/>
    <col min="3149" max="3151" width="4.140625" style="105" customWidth="1"/>
    <col min="3152" max="3206" width="6.140625" style="105" customWidth="1"/>
    <col min="3207" max="3241" width="4.140625" style="105"/>
    <col min="3242" max="3243" width="4.5703125" style="105" customWidth="1"/>
    <col min="3244" max="3244" width="24.5703125" style="105" customWidth="1"/>
    <col min="3245" max="3245" width="9.42578125" style="105" customWidth="1"/>
    <col min="3246" max="3286" width="6.140625" style="105" customWidth="1"/>
    <col min="3287" max="3287" width="7.140625" style="105" customWidth="1"/>
    <col min="3288" max="3303" width="6.140625" style="105" customWidth="1"/>
    <col min="3304" max="3304" width="5.28515625" style="105" customWidth="1"/>
    <col min="3305" max="3321" width="6.140625" style="105" customWidth="1"/>
    <col min="3322" max="3322" width="6.42578125" style="105" customWidth="1"/>
    <col min="3323" max="3345" width="6.140625" style="105" customWidth="1"/>
    <col min="3346" max="3346" width="9.7109375" style="105" customWidth="1"/>
    <col min="3347" max="3348" width="6.140625" style="105" customWidth="1"/>
    <col min="3349" max="3349" width="9" style="105" customWidth="1"/>
    <col min="3350" max="3375" width="6.140625" style="105" customWidth="1"/>
    <col min="3376" max="3376" width="11" style="105" customWidth="1"/>
    <col min="3377" max="3390" width="6.140625" style="105" customWidth="1"/>
    <col min="3391" max="3393" width="4.140625" style="105" customWidth="1"/>
    <col min="3394" max="3404" width="6.140625" style="105" customWidth="1"/>
    <col min="3405" max="3407" width="4.140625" style="105" customWidth="1"/>
    <col min="3408" max="3462" width="6.140625" style="105" customWidth="1"/>
    <col min="3463" max="3497" width="4.140625" style="105"/>
    <col min="3498" max="3499" width="4.5703125" style="105" customWidth="1"/>
    <col min="3500" max="3500" width="24.5703125" style="105" customWidth="1"/>
    <col min="3501" max="3501" width="9.42578125" style="105" customWidth="1"/>
    <col min="3502" max="3542" width="6.140625" style="105" customWidth="1"/>
    <col min="3543" max="3543" width="7.140625" style="105" customWidth="1"/>
    <col min="3544" max="3559" width="6.140625" style="105" customWidth="1"/>
    <col min="3560" max="3560" width="5.28515625" style="105" customWidth="1"/>
    <col min="3561" max="3577" width="6.140625" style="105" customWidth="1"/>
    <col min="3578" max="3578" width="6.42578125" style="105" customWidth="1"/>
    <col min="3579" max="3601" width="6.140625" style="105" customWidth="1"/>
    <col min="3602" max="3602" width="9.7109375" style="105" customWidth="1"/>
    <col min="3603" max="3604" width="6.140625" style="105" customWidth="1"/>
    <col min="3605" max="3605" width="9" style="105" customWidth="1"/>
    <col min="3606" max="3631" width="6.140625" style="105" customWidth="1"/>
    <col min="3632" max="3632" width="11" style="105" customWidth="1"/>
    <col min="3633" max="3646" width="6.140625" style="105" customWidth="1"/>
    <col min="3647" max="3649" width="4.140625" style="105" customWidth="1"/>
    <col min="3650" max="3660" width="6.140625" style="105" customWidth="1"/>
    <col min="3661" max="3663" width="4.140625" style="105" customWidth="1"/>
    <col min="3664" max="3718" width="6.140625" style="105" customWidth="1"/>
    <col min="3719" max="3753" width="4.140625" style="105"/>
    <col min="3754" max="3755" width="4.5703125" style="105" customWidth="1"/>
    <col min="3756" max="3756" width="24.5703125" style="105" customWidth="1"/>
    <col min="3757" max="3757" width="9.42578125" style="105" customWidth="1"/>
    <col min="3758" max="3798" width="6.140625" style="105" customWidth="1"/>
    <col min="3799" max="3799" width="7.140625" style="105" customWidth="1"/>
    <col min="3800" max="3815" width="6.140625" style="105" customWidth="1"/>
    <col min="3816" max="3816" width="5.28515625" style="105" customWidth="1"/>
    <col min="3817" max="3833" width="6.140625" style="105" customWidth="1"/>
    <col min="3834" max="3834" width="6.42578125" style="105" customWidth="1"/>
    <col min="3835" max="3857" width="6.140625" style="105" customWidth="1"/>
    <col min="3858" max="3858" width="9.7109375" style="105" customWidth="1"/>
    <col min="3859" max="3860" width="6.140625" style="105" customWidth="1"/>
    <col min="3861" max="3861" width="9" style="105" customWidth="1"/>
    <col min="3862" max="3887" width="6.140625" style="105" customWidth="1"/>
    <col min="3888" max="3888" width="11" style="105" customWidth="1"/>
    <col min="3889" max="3902" width="6.140625" style="105" customWidth="1"/>
    <col min="3903" max="3905" width="4.140625" style="105" customWidth="1"/>
    <col min="3906" max="3916" width="6.140625" style="105" customWidth="1"/>
    <col min="3917" max="3919" width="4.140625" style="105" customWidth="1"/>
    <col min="3920" max="3974" width="6.140625" style="105" customWidth="1"/>
    <col min="3975" max="4009" width="4.140625" style="105"/>
    <col min="4010" max="4011" width="4.5703125" style="105" customWidth="1"/>
    <col min="4012" max="4012" width="24.5703125" style="105" customWidth="1"/>
    <col min="4013" max="4013" width="9.42578125" style="105" customWidth="1"/>
    <col min="4014" max="4054" width="6.140625" style="105" customWidth="1"/>
    <col min="4055" max="4055" width="7.140625" style="105" customWidth="1"/>
    <col min="4056" max="4071" width="6.140625" style="105" customWidth="1"/>
    <col min="4072" max="4072" width="5.28515625" style="105" customWidth="1"/>
    <col min="4073" max="4089" width="6.140625" style="105" customWidth="1"/>
    <col min="4090" max="4090" width="6.42578125" style="105" customWidth="1"/>
    <col min="4091" max="4113" width="6.140625" style="105" customWidth="1"/>
    <col min="4114" max="4114" width="9.7109375" style="105" customWidth="1"/>
    <col min="4115" max="4116" width="6.140625" style="105" customWidth="1"/>
    <col min="4117" max="4117" width="9" style="105" customWidth="1"/>
    <col min="4118" max="4143" width="6.140625" style="105" customWidth="1"/>
    <col min="4144" max="4144" width="11" style="105" customWidth="1"/>
    <col min="4145" max="4158" width="6.140625" style="105" customWidth="1"/>
    <col min="4159" max="4161" width="4.140625" style="105" customWidth="1"/>
    <col min="4162" max="4172" width="6.140625" style="105" customWidth="1"/>
    <col min="4173" max="4175" width="4.140625" style="105" customWidth="1"/>
    <col min="4176" max="4230" width="6.140625" style="105" customWidth="1"/>
    <col min="4231" max="4265" width="4.140625" style="105"/>
    <col min="4266" max="4267" width="4.5703125" style="105" customWidth="1"/>
    <col min="4268" max="4268" width="24.5703125" style="105" customWidth="1"/>
    <col min="4269" max="4269" width="9.42578125" style="105" customWidth="1"/>
    <col min="4270" max="4310" width="6.140625" style="105" customWidth="1"/>
    <col min="4311" max="4311" width="7.140625" style="105" customWidth="1"/>
    <col min="4312" max="4327" width="6.140625" style="105" customWidth="1"/>
    <col min="4328" max="4328" width="5.28515625" style="105" customWidth="1"/>
    <col min="4329" max="4345" width="6.140625" style="105" customWidth="1"/>
    <col min="4346" max="4346" width="6.42578125" style="105" customWidth="1"/>
    <col min="4347" max="4369" width="6.140625" style="105" customWidth="1"/>
    <col min="4370" max="4370" width="9.7109375" style="105" customWidth="1"/>
    <col min="4371" max="4372" width="6.140625" style="105" customWidth="1"/>
    <col min="4373" max="4373" width="9" style="105" customWidth="1"/>
    <col min="4374" max="4399" width="6.140625" style="105" customWidth="1"/>
    <col min="4400" max="4400" width="11" style="105" customWidth="1"/>
    <col min="4401" max="4414" width="6.140625" style="105" customWidth="1"/>
    <col min="4415" max="4417" width="4.140625" style="105" customWidth="1"/>
    <col min="4418" max="4428" width="6.140625" style="105" customWidth="1"/>
    <col min="4429" max="4431" width="4.140625" style="105" customWidth="1"/>
    <col min="4432" max="4486" width="6.140625" style="105" customWidth="1"/>
    <col min="4487" max="4521" width="4.140625" style="105"/>
    <col min="4522" max="4523" width="4.5703125" style="105" customWidth="1"/>
    <col min="4524" max="4524" width="24.5703125" style="105" customWidth="1"/>
    <col min="4525" max="4525" width="9.42578125" style="105" customWidth="1"/>
    <col min="4526" max="4566" width="6.140625" style="105" customWidth="1"/>
    <col min="4567" max="4567" width="7.140625" style="105" customWidth="1"/>
    <col min="4568" max="4583" width="6.140625" style="105" customWidth="1"/>
    <col min="4584" max="4584" width="5.28515625" style="105" customWidth="1"/>
    <col min="4585" max="4601" width="6.140625" style="105" customWidth="1"/>
    <col min="4602" max="4602" width="6.42578125" style="105" customWidth="1"/>
    <col min="4603" max="4625" width="6.140625" style="105" customWidth="1"/>
    <col min="4626" max="4626" width="9.7109375" style="105" customWidth="1"/>
    <col min="4627" max="4628" width="6.140625" style="105" customWidth="1"/>
    <col min="4629" max="4629" width="9" style="105" customWidth="1"/>
    <col min="4630" max="4655" width="6.140625" style="105" customWidth="1"/>
    <col min="4656" max="4656" width="11" style="105" customWidth="1"/>
    <col min="4657" max="4670" width="6.140625" style="105" customWidth="1"/>
    <col min="4671" max="4673" width="4.140625" style="105" customWidth="1"/>
    <col min="4674" max="4684" width="6.140625" style="105" customWidth="1"/>
    <col min="4685" max="4687" width="4.140625" style="105" customWidth="1"/>
    <col min="4688" max="4742" width="6.140625" style="105" customWidth="1"/>
    <col min="4743" max="4777" width="4.140625" style="105"/>
    <col min="4778" max="4779" width="4.5703125" style="105" customWidth="1"/>
    <col min="4780" max="4780" width="24.5703125" style="105" customWidth="1"/>
    <col min="4781" max="4781" width="9.42578125" style="105" customWidth="1"/>
    <col min="4782" max="4822" width="6.140625" style="105" customWidth="1"/>
    <col min="4823" max="4823" width="7.140625" style="105" customWidth="1"/>
    <col min="4824" max="4839" width="6.140625" style="105" customWidth="1"/>
    <col min="4840" max="4840" width="5.28515625" style="105" customWidth="1"/>
    <col min="4841" max="4857" width="6.140625" style="105" customWidth="1"/>
    <col min="4858" max="4858" width="6.42578125" style="105" customWidth="1"/>
    <col min="4859" max="4881" width="6.140625" style="105" customWidth="1"/>
    <col min="4882" max="4882" width="9.7109375" style="105" customWidth="1"/>
    <col min="4883" max="4884" width="6.140625" style="105" customWidth="1"/>
    <col min="4885" max="4885" width="9" style="105" customWidth="1"/>
    <col min="4886" max="4911" width="6.140625" style="105" customWidth="1"/>
    <col min="4912" max="4912" width="11" style="105" customWidth="1"/>
    <col min="4913" max="4926" width="6.140625" style="105" customWidth="1"/>
    <col min="4927" max="4929" width="4.140625" style="105" customWidth="1"/>
    <col min="4930" max="4940" width="6.140625" style="105" customWidth="1"/>
    <col min="4941" max="4943" width="4.140625" style="105" customWidth="1"/>
    <col min="4944" max="4998" width="6.140625" style="105" customWidth="1"/>
    <col min="4999" max="5033" width="4.140625" style="105"/>
    <col min="5034" max="5035" width="4.5703125" style="105" customWidth="1"/>
    <col min="5036" max="5036" width="24.5703125" style="105" customWidth="1"/>
    <col min="5037" max="5037" width="9.42578125" style="105" customWidth="1"/>
    <col min="5038" max="5078" width="6.140625" style="105" customWidth="1"/>
    <col min="5079" max="5079" width="7.140625" style="105" customWidth="1"/>
    <col min="5080" max="5095" width="6.140625" style="105" customWidth="1"/>
    <col min="5096" max="5096" width="5.28515625" style="105" customWidth="1"/>
    <col min="5097" max="5113" width="6.140625" style="105" customWidth="1"/>
    <col min="5114" max="5114" width="6.42578125" style="105" customWidth="1"/>
    <col min="5115" max="5137" width="6.140625" style="105" customWidth="1"/>
    <col min="5138" max="5138" width="9.7109375" style="105" customWidth="1"/>
    <col min="5139" max="5140" width="6.140625" style="105" customWidth="1"/>
    <col min="5141" max="5141" width="9" style="105" customWidth="1"/>
    <col min="5142" max="5167" width="6.140625" style="105" customWidth="1"/>
    <col min="5168" max="5168" width="11" style="105" customWidth="1"/>
    <col min="5169" max="5182" width="6.140625" style="105" customWidth="1"/>
    <col min="5183" max="5185" width="4.140625" style="105" customWidth="1"/>
    <col min="5186" max="5196" width="6.140625" style="105" customWidth="1"/>
    <col min="5197" max="5199" width="4.140625" style="105" customWidth="1"/>
    <col min="5200" max="5254" width="6.140625" style="105" customWidth="1"/>
    <col min="5255" max="5289" width="4.140625" style="105"/>
    <col min="5290" max="5291" width="4.5703125" style="105" customWidth="1"/>
    <col min="5292" max="5292" width="24.5703125" style="105" customWidth="1"/>
    <col min="5293" max="5293" width="9.42578125" style="105" customWidth="1"/>
    <col min="5294" max="5334" width="6.140625" style="105" customWidth="1"/>
    <col min="5335" max="5335" width="7.140625" style="105" customWidth="1"/>
    <col min="5336" max="5351" width="6.140625" style="105" customWidth="1"/>
    <col min="5352" max="5352" width="5.28515625" style="105" customWidth="1"/>
    <col min="5353" max="5369" width="6.140625" style="105" customWidth="1"/>
    <col min="5370" max="5370" width="6.42578125" style="105" customWidth="1"/>
    <col min="5371" max="5393" width="6.140625" style="105" customWidth="1"/>
    <col min="5394" max="5394" width="9.7109375" style="105" customWidth="1"/>
    <col min="5395" max="5396" width="6.140625" style="105" customWidth="1"/>
    <col min="5397" max="5397" width="9" style="105" customWidth="1"/>
    <col min="5398" max="5423" width="6.140625" style="105" customWidth="1"/>
    <col min="5424" max="5424" width="11" style="105" customWidth="1"/>
    <col min="5425" max="5438" width="6.140625" style="105" customWidth="1"/>
    <col min="5439" max="5441" width="4.140625" style="105" customWidth="1"/>
    <col min="5442" max="5452" width="6.140625" style="105" customWidth="1"/>
    <col min="5453" max="5455" width="4.140625" style="105" customWidth="1"/>
    <col min="5456" max="5510" width="6.140625" style="105" customWidth="1"/>
    <col min="5511" max="5545" width="4.140625" style="105"/>
    <col min="5546" max="5547" width="4.5703125" style="105" customWidth="1"/>
    <col min="5548" max="5548" width="24.5703125" style="105" customWidth="1"/>
    <col min="5549" max="5549" width="9.42578125" style="105" customWidth="1"/>
    <col min="5550" max="5590" width="6.140625" style="105" customWidth="1"/>
    <col min="5591" max="5591" width="7.140625" style="105" customWidth="1"/>
    <col min="5592" max="5607" width="6.140625" style="105" customWidth="1"/>
    <col min="5608" max="5608" width="5.28515625" style="105" customWidth="1"/>
    <col min="5609" max="5625" width="6.140625" style="105" customWidth="1"/>
    <col min="5626" max="5626" width="6.42578125" style="105" customWidth="1"/>
    <col min="5627" max="5649" width="6.140625" style="105" customWidth="1"/>
    <col min="5650" max="5650" width="9.7109375" style="105" customWidth="1"/>
    <col min="5651" max="5652" width="6.140625" style="105" customWidth="1"/>
    <col min="5653" max="5653" width="9" style="105" customWidth="1"/>
    <col min="5654" max="5679" width="6.140625" style="105" customWidth="1"/>
    <col min="5680" max="5680" width="11" style="105" customWidth="1"/>
    <col min="5681" max="5694" width="6.140625" style="105" customWidth="1"/>
    <col min="5695" max="5697" width="4.140625" style="105" customWidth="1"/>
    <col min="5698" max="5708" width="6.140625" style="105" customWidth="1"/>
    <col min="5709" max="5711" width="4.140625" style="105" customWidth="1"/>
    <col min="5712" max="5766" width="6.140625" style="105" customWidth="1"/>
    <col min="5767" max="5801" width="4.140625" style="105"/>
    <col min="5802" max="5803" width="4.5703125" style="105" customWidth="1"/>
    <col min="5804" max="5804" width="24.5703125" style="105" customWidth="1"/>
    <col min="5805" max="5805" width="9.42578125" style="105" customWidth="1"/>
    <col min="5806" max="5846" width="6.140625" style="105" customWidth="1"/>
    <col min="5847" max="5847" width="7.140625" style="105" customWidth="1"/>
    <col min="5848" max="5863" width="6.140625" style="105" customWidth="1"/>
    <col min="5864" max="5864" width="5.28515625" style="105" customWidth="1"/>
    <col min="5865" max="5881" width="6.140625" style="105" customWidth="1"/>
    <col min="5882" max="5882" width="6.42578125" style="105" customWidth="1"/>
    <col min="5883" max="5905" width="6.140625" style="105" customWidth="1"/>
    <col min="5906" max="5906" width="9.7109375" style="105" customWidth="1"/>
    <col min="5907" max="5908" width="6.140625" style="105" customWidth="1"/>
    <col min="5909" max="5909" width="9" style="105" customWidth="1"/>
    <col min="5910" max="5935" width="6.140625" style="105" customWidth="1"/>
    <col min="5936" max="5936" width="11" style="105" customWidth="1"/>
    <col min="5937" max="5950" width="6.140625" style="105" customWidth="1"/>
    <col min="5951" max="5953" width="4.140625" style="105" customWidth="1"/>
    <col min="5954" max="5964" width="6.140625" style="105" customWidth="1"/>
    <col min="5965" max="5967" width="4.140625" style="105" customWidth="1"/>
    <col min="5968" max="6022" width="6.140625" style="105" customWidth="1"/>
    <col min="6023" max="6057" width="4.140625" style="105"/>
    <col min="6058" max="6059" width="4.5703125" style="105" customWidth="1"/>
    <col min="6060" max="6060" width="24.5703125" style="105" customWidth="1"/>
    <col min="6061" max="6061" width="9.42578125" style="105" customWidth="1"/>
    <col min="6062" max="6102" width="6.140625" style="105" customWidth="1"/>
    <col min="6103" max="6103" width="7.140625" style="105" customWidth="1"/>
    <col min="6104" max="6119" width="6.140625" style="105" customWidth="1"/>
    <col min="6120" max="6120" width="5.28515625" style="105" customWidth="1"/>
    <col min="6121" max="6137" width="6.140625" style="105" customWidth="1"/>
    <col min="6138" max="6138" width="6.42578125" style="105" customWidth="1"/>
    <col min="6139" max="6161" width="6.140625" style="105" customWidth="1"/>
    <col min="6162" max="6162" width="9.7109375" style="105" customWidth="1"/>
    <col min="6163" max="6164" width="6.140625" style="105" customWidth="1"/>
    <col min="6165" max="6165" width="9" style="105" customWidth="1"/>
    <col min="6166" max="6191" width="6.140625" style="105" customWidth="1"/>
    <col min="6192" max="6192" width="11" style="105" customWidth="1"/>
    <col min="6193" max="6206" width="6.140625" style="105" customWidth="1"/>
    <col min="6207" max="6209" width="4.140625" style="105" customWidth="1"/>
    <col min="6210" max="6220" width="6.140625" style="105" customWidth="1"/>
    <col min="6221" max="6223" width="4.140625" style="105" customWidth="1"/>
    <col min="6224" max="6278" width="6.140625" style="105" customWidth="1"/>
    <col min="6279" max="6313" width="4.140625" style="105"/>
    <col min="6314" max="6315" width="4.5703125" style="105" customWidth="1"/>
    <col min="6316" max="6316" width="24.5703125" style="105" customWidth="1"/>
    <col min="6317" max="6317" width="9.42578125" style="105" customWidth="1"/>
    <col min="6318" max="6358" width="6.140625" style="105" customWidth="1"/>
    <col min="6359" max="6359" width="7.140625" style="105" customWidth="1"/>
    <col min="6360" max="6375" width="6.140625" style="105" customWidth="1"/>
    <col min="6376" max="6376" width="5.28515625" style="105" customWidth="1"/>
    <col min="6377" max="6393" width="6.140625" style="105" customWidth="1"/>
    <col min="6394" max="6394" width="6.42578125" style="105" customWidth="1"/>
    <col min="6395" max="6417" width="6.140625" style="105" customWidth="1"/>
    <col min="6418" max="6418" width="9.7109375" style="105" customWidth="1"/>
    <col min="6419" max="6420" width="6.140625" style="105" customWidth="1"/>
    <col min="6421" max="6421" width="9" style="105" customWidth="1"/>
    <col min="6422" max="6447" width="6.140625" style="105" customWidth="1"/>
    <col min="6448" max="6448" width="11" style="105" customWidth="1"/>
    <col min="6449" max="6462" width="6.140625" style="105" customWidth="1"/>
    <col min="6463" max="6465" width="4.140625" style="105" customWidth="1"/>
    <col min="6466" max="6476" width="6.140625" style="105" customWidth="1"/>
    <col min="6477" max="6479" width="4.140625" style="105" customWidth="1"/>
    <col min="6480" max="6534" width="6.140625" style="105" customWidth="1"/>
    <col min="6535" max="6569" width="4.140625" style="105"/>
    <col min="6570" max="6571" width="4.5703125" style="105" customWidth="1"/>
    <col min="6572" max="6572" width="24.5703125" style="105" customWidth="1"/>
    <col min="6573" max="6573" width="9.42578125" style="105" customWidth="1"/>
    <col min="6574" max="6614" width="6.140625" style="105" customWidth="1"/>
    <col min="6615" max="6615" width="7.140625" style="105" customWidth="1"/>
    <col min="6616" max="6631" width="6.140625" style="105" customWidth="1"/>
    <col min="6632" max="6632" width="5.28515625" style="105" customWidth="1"/>
    <col min="6633" max="6649" width="6.140625" style="105" customWidth="1"/>
    <col min="6650" max="6650" width="6.42578125" style="105" customWidth="1"/>
    <col min="6651" max="6673" width="6.140625" style="105" customWidth="1"/>
    <col min="6674" max="6674" width="9.7109375" style="105" customWidth="1"/>
    <col min="6675" max="6676" width="6.140625" style="105" customWidth="1"/>
    <col min="6677" max="6677" width="9" style="105" customWidth="1"/>
    <col min="6678" max="6703" width="6.140625" style="105" customWidth="1"/>
    <col min="6704" max="6704" width="11" style="105" customWidth="1"/>
    <col min="6705" max="6718" width="6.140625" style="105" customWidth="1"/>
    <col min="6719" max="6721" width="4.140625" style="105" customWidth="1"/>
    <col min="6722" max="6732" width="6.140625" style="105" customWidth="1"/>
    <col min="6733" max="6735" width="4.140625" style="105" customWidth="1"/>
    <col min="6736" max="6790" width="6.140625" style="105" customWidth="1"/>
    <col min="6791" max="6825" width="4.140625" style="105"/>
    <col min="6826" max="6827" width="4.5703125" style="105" customWidth="1"/>
    <col min="6828" max="6828" width="24.5703125" style="105" customWidth="1"/>
    <col min="6829" max="6829" width="9.42578125" style="105" customWidth="1"/>
    <col min="6830" max="6870" width="6.140625" style="105" customWidth="1"/>
    <col min="6871" max="6871" width="7.140625" style="105" customWidth="1"/>
    <col min="6872" max="6887" width="6.140625" style="105" customWidth="1"/>
    <col min="6888" max="6888" width="5.28515625" style="105" customWidth="1"/>
    <col min="6889" max="6905" width="6.140625" style="105" customWidth="1"/>
    <col min="6906" max="6906" width="6.42578125" style="105" customWidth="1"/>
    <col min="6907" max="6929" width="6.140625" style="105" customWidth="1"/>
    <col min="6930" max="6930" width="9.7109375" style="105" customWidth="1"/>
    <col min="6931" max="6932" width="6.140625" style="105" customWidth="1"/>
    <col min="6933" max="6933" width="9" style="105" customWidth="1"/>
    <col min="6934" max="6959" width="6.140625" style="105" customWidth="1"/>
    <col min="6960" max="6960" width="11" style="105" customWidth="1"/>
    <col min="6961" max="6974" width="6.140625" style="105" customWidth="1"/>
    <col min="6975" max="6977" width="4.140625" style="105" customWidth="1"/>
    <col min="6978" max="6988" width="6.140625" style="105" customWidth="1"/>
    <col min="6989" max="6991" width="4.140625" style="105" customWidth="1"/>
    <col min="6992" max="7046" width="6.140625" style="105" customWidth="1"/>
    <col min="7047" max="7081" width="4.140625" style="105"/>
    <col min="7082" max="7083" width="4.5703125" style="105" customWidth="1"/>
    <col min="7084" max="7084" width="24.5703125" style="105" customWidth="1"/>
    <col min="7085" max="7085" width="9.42578125" style="105" customWidth="1"/>
    <col min="7086" max="7126" width="6.140625" style="105" customWidth="1"/>
    <col min="7127" max="7127" width="7.140625" style="105" customWidth="1"/>
    <col min="7128" max="7143" width="6.140625" style="105" customWidth="1"/>
    <col min="7144" max="7144" width="5.28515625" style="105" customWidth="1"/>
    <col min="7145" max="7161" width="6.140625" style="105" customWidth="1"/>
    <col min="7162" max="7162" width="6.42578125" style="105" customWidth="1"/>
    <col min="7163" max="7185" width="6.140625" style="105" customWidth="1"/>
    <col min="7186" max="7186" width="9.7109375" style="105" customWidth="1"/>
    <col min="7187" max="7188" width="6.140625" style="105" customWidth="1"/>
    <col min="7189" max="7189" width="9" style="105" customWidth="1"/>
    <col min="7190" max="7215" width="6.140625" style="105" customWidth="1"/>
    <col min="7216" max="7216" width="11" style="105" customWidth="1"/>
    <col min="7217" max="7230" width="6.140625" style="105" customWidth="1"/>
    <col min="7231" max="7233" width="4.140625" style="105" customWidth="1"/>
    <col min="7234" max="7244" width="6.140625" style="105" customWidth="1"/>
    <col min="7245" max="7247" width="4.140625" style="105" customWidth="1"/>
    <col min="7248" max="7302" width="6.140625" style="105" customWidth="1"/>
    <col min="7303" max="7337" width="4.140625" style="105"/>
    <col min="7338" max="7339" width="4.5703125" style="105" customWidth="1"/>
    <col min="7340" max="7340" width="24.5703125" style="105" customWidth="1"/>
    <col min="7341" max="7341" width="9.42578125" style="105" customWidth="1"/>
    <col min="7342" max="7382" width="6.140625" style="105" customWidth="1"/>
    <col min="7383" max="7383" width="7.140625" style="105" customWidth="1"/>
    <col min="7384" max="7399" width="6.140625" style="105" customWidth="1"/>
    <col min="7400" max="7400" width="5.28515625" style="105" customWidth="1"/>
    <col min="7401" max="7417" width="6.140625" style="105" customWidth="1"/>
    <col min="7418" max="7418" width="6.42578125" style="105" customWidth="1"/>
    <col min="7419" max="7441" width="6.140625" style="105" customWidth="1"/>
    <col min="7442" max="7442" width="9.7109375" style="105" customWidth="1"/>
    <col min="7443" max="7444" width="6.140625" style="105" customWidth="1"/>
    <col min="7445" max="7445" width="9" style="105" customWidth="1"/>
    <col min="7446" max="7471" width="6.140625" style="105" customWidth="1"/>
    <col min="7472" max="7472" width="11" style="105" customWidth="1"/>
    <col min="7473" max="7486" width="6.140625" style="105" customWidth="1"/>
    <col min="7487" max="7489" width="4.140625" style="105" customWidth="1"/>
    <col min="7490" max="7500" width="6.140625" style="105" customWidth="1"/>
    <col min="7501" max="7503" width="4.140625" style="105" customWidth="1"/>
    <col min="7504" max="7558" width="6.140625" style="105" customWidth="1"/>
    <col min="7559" max="7593" width="4.140625" style="105"/>
    <col min="7594" max="7595" width="4.5703125" style="105" customWidth="1"/>
    <col min="7596" max="7596" width="24.5703125" style="105" customWidth="1"/>
    <col min="7597" max="7597" width="9.42578125" style="105" customWidth="1"/>
    <col min="7598" max="7638" width="6.140625" style="105" customWidth="1"/>
    <col min="7639" max="7639" width="7.140625" style="105" customWidth="1"/>
    <col min="7640" max="7655" width="6.140625" style="105" customWidth="1"/>
    <col min="7656" max="7656" width="5.28515625" style="105" customWidth="1"/>
    <col min="7657" max="7673" width="6.140625" style="105" customWidth="1"/>
    <col min="7674" max="7674" width="6.42578125" style="105" customWidth="1"/>
    <col min="7675" max="7697" width="6.140625" style="105" customWidth="1"/>
    <col min="7698" max="7698" width="9.7109375" style="105" customWidth="1"/>
    <col min="7699" max="7700" width="6.140625" style="105" customWidth="1"/>
    <col min="7701" max="7701" width="9" style="105" customWidth="1"/>
    <col min="7702" max="7727" width="6.140625" style="105" customWidth="1"/>
    <col min="7728" max="7728" width="11" style="105" customWidth="1"/>
    <col min="7729" max="7742" width="6.140625" style="105" customWidth="1"/>
    <col min="7743" max="7745" width="4.140625" style="105" customWidth="1"/>
    <col min="7746" max="7756" width="6.140625" style="105" customWidth="1"/>
    <col min="7757" max="7759" width="4.140625" style="105" customWidth="1"/>
    <col min="7760" max="7814" width="6.140625" style="105" customWidth="1"/>
    <col min="7815" max="7849" width="4.140625" style="105"/>
    <col min="7850" max="7851" width="4.5703125" style="105" customWidth="1"/>
    <col min="7852" max="7852" width="24.5703125" style="105" customWidth="1"/>
    <col min="7853" max="7853" width="9.42578125" style="105" customWidth="1"/>
    <col min="7854" max="7894" width="6.140625" style="105" customWidth="1"/>
    <col min="7895" max="7895" width="7.140625" style="105" customWidth="1"/>
    <col min="7896" max="7911" width="6.140625" style="105" customWidth="1"/>
    <col min="7912" max="7912" width="5.28515625" style="105" customWidth="1"/>
    <col min="7913" max="7929" width="6.140625" style="105" customWidth="1"/>
    <col min="7930" max="7930" width="6.42578125" style="105" customWidth="1"/>
    <col min="7931" max="7953" width="6.140625" style="105" customWidth="1"/>
    <col min="7954" max="7954" width="9.7109375" style="105" customWidth="1"/>
    <col min="7955" max="7956" width="6.140625" style="105" customWidth="1"/>
    <col min="7957" max="7957" width="9" style="105" customWidth="1"/>
    <col min="7958" max="7983" width="6.140625" style="105" customWidth="1"/>
    <col min="7984" max="7984" width="11" style="105" customWidth="1"/>
    <col min="7985" max="7998" width="6.140625" style="105" customWidth="1"/>
    <col min="7999" max="8001" width="4.140625" style="105" customWidth="1"/>
    <col min="8002" max="8012" width="6.140625" style="105" customWidth="1"/>
    <col min="8013" max="8015" width="4.140625" style="105" customWidth="1"/>
    <col min="8016" max="8070" width="6.140625" style="105" customWidth="1"/>
    <col min="8071" max="8105" width="4.140625" style="105"/>
    <col min="8106" max="8107" width="4.5703125" style="105" customWidth="1"/>
    <col min="8108" max="8108" width="24.5703125" style="105" customWidth="1"/>
    <col min="8109" max="8109" width="9.42578125" style="105" customWidth="1"/>
    <col min="8110" max="8150" width="6.140625" style="105" customWidth="1"/>
    <col min="8151" max="8151" width="7.140625" style="105" customWidth="1"/>
    <col min="8152" max="8167" width="6.140625" style="105" customWidth="1"/>
    <col min="8168" max="8168" width="5.28515625" style="105" customWidth="1"/>
    <col min="8169" max="8185" width="6.140625" style="105" customWidth="1"/>
    <col min="8186" max="8186" width="6.42578125" style="105" customWidth="1"/>
    <col min="8187" max="8209" width="6.140625" style="105" customWidth="1"/>
    <col min="8210" max="8210" width="9.7109375" style="105" customWidth="1"/>
    <col min="8211" max="8212" width="6.140625" style="105" customWidth="1"/>
    <col min="8213" max="8213" width="9" style="105" customWidth="1"/>
    <col min="8214" max="8239" width="6.140625" style="105" customWidth="1"/>
    <col min="8240" max="8240" width="11" style="105" customWidth="1"/>
    <col min="8241" max="8254" width="6.140625" style="105" customWidth="1"/>
    <col min="8255" max="8257" width="4.140625" style="105" customWidth="1"/>
    <col min="8258" max="8268" width="6.140625" style="105" customWidth="1"/>
    <col min="8269" max="8271" width="4.140625" style="105" customWidth="1"/>
    <col min="8272" max="8326" width="6.140625" style="105" customWidth="1"/>
    <col min="8327" max="8361" width="4.140625" style="105"/>
    <col min="8362" max="8363" width="4.5703125" style="105" customWidth="1"/>
    <col min="8364" max="8364" width="24.5703125" style="105" customWidth="1"/>
    <col min="8365" max="8365" width="9.42578125" style="105" customWidth="1"/>
    <col min="8366" max="8406" width="6.140625" style="105" customWidth="1"/>
    <col min="8407" max="8407" width="7.140625" style="105" customWidth="1"/>
    <col min="8408" max="8423" width="6.140625" style="105" customWidth="1"/>
    <col min="8424" max="8424" width="5.28515625" style="105" customWidth="1"/>
    <col min="8425" max="8441" width="6.140625" style="105" customWidth="1"/>
    <col min="8442" max="8442" width="6.42578125" style="105" customWidth="1"/>
    <col min="8443" max="8465" width="6.140625" style="105" customWidth="1"/>
    <col min="8466" max="8466" width="9.7109375" style="105" customWidth="1"/>
    <col min="8467" max="8468" width="6.140625" style="105" customWidth="1"/>
    <col min="8469" max="8469" width="9" style="105" customWidth="1"/>
    <col min="8470" max="8495" width="6.140625" style="105" customWidth="1"/>
    <col min="8496" max="8496" width="11" style="105" customWidth="1"/>
    <col min="8497" max="8510" width="6.140625" style="105" customWidth="1"/>
    <col min="8511" max="8513" width="4.140625" style="105" customWidth="1"/>
    <col min="8514" max="8524" width="6.140625" style="105" customWidth="1"/>
    <col min="8525" max="8527" width="4.140625" style="105" customWidth="1"/>
    <col min="8528" max="8582" width="6.140625" style="105" customWidth="1"/>
    <col min="8583" max="8617" width="4.140625" style="105"/>
    <col min="8618" max="8619" width="4.5703125" style="105" customWidth="1"/>
    <col min="8620" max="8620" width="24.5703125" style="105" customWidth="1"/>
    <col min="8621" max="8621" width="9.42578125" style="105" customWidth="1"/>
    <col min="8622" max="8662" width="6.140625" style="105" customWidth="1"/>
    <col min="8663" max="8663" width="7.140625" style="105" customWidth="1"/>
    <col min="8664" max="8679" width="6.140625" style="105" customWidth="1"/>
    <col min="8680" max="8680" width="5.28515625" style="105" customWidth="1"/>
    <col min="8681" max="8697" width="6.140625" style="105" customWidth="1"/>
    <col min="8698" max="8698" width="6.42578125" style="105" customWidth="1"/>
    <col min="8699" max="8721" width="6.140625" style="105" customWidth="1"/>
    <col min="8722" max="8722" width="9.7109375" style="105" customWidth="1"/>
    <col min="8723" max="8724" width="6.140625" style="105" customWidth="1"/>
    <col min="8725" max="8725" width="9" style="105" customWidth="1"/>
    <col min="8726" max="8751" width="6.140625" style="105" customWidth="1"/>
    <col min="8752" max="8752" width="11" style="105" customWidth="1"/>
    <col min="8753" max="8766" width="6.140625" style="105" customWidth="1"/>
    <col min="8767" max="8769" width="4.140625" style="105" customWidth="1"/>
    <col min="8770" max="8780" width="6.140625" style="105" customWidth="1"/>
    <col min="8781" max="8783" width="4.140625" style="105" customWidth="1"/>
    <col min="8784" max="8838" width="6.140625" style="105" customWidth="1"/>
    <col min="8839" max="8873" width="4.140625" style="105"/>
    <col min="8874" max="8875" width="4.5703125" style="105" customWidth="1"/>
    <col min="8876" max="8876" width="24.5703125" style="105" customWidth="1"/>
    <col min="8877" max="8877" width="9.42578125" style="105" customWidth="1"/>
    <col min="8878" max="8918" width="6.140625" style="105" customWidth="1"/>
    <col min="8919" max="8919" width="7.140625" style="105" customWidth="1"/>
    <col min="8920" max="8935" width="6.140625" style="105" customWidth="1"/>
    <col min="8936" max="8936" width="5.28515625" style="105" customWidth="1"/>
    <col min="8937" max="8953" width="6.140625" style="105" customWidth="1"/>
    <col min="8954" max="8954" width="6.42578125" style="105" customWidth="1"/>
    <col min="8955" max="8977" width="6.140625" style="105" customWidth="1"/>
    <col min="8978" max="8978" width="9.7109375" style="105" customWidth="1"/>
    <col min="8979" max="8980" width="6.140625" style="105" customWidth="1"/>
    <col min="8981" max="8981" width="9" style="105" customWidth="1"/>
    <col min="8982" max="9007" width="6.140625" style="105" customWidth="1"/>
    <col min="9008" max="9008" width="11" style="105" customWidth="1"/>
    <col min="9009" max="9022" width="6.140625" style="105" customWidth="1"/>
    <col min="9023" max="9025" width="4.140625" style="105" customWidth="1"/>
    <col min="9026" max="9036" width="6.140625" style="105" customWidth="1"/>
    <col min="9037" max="9039" width="4.140625" style="105" customWidth="1"/>
    <col min="9040" max="9094" width="6.140625" style="105" customWidth="1"/>
    <col min="9095" max="9129" width="4.140625" style="105"/>
    <col min="9130" max="9131" width="4.5703125" style="105" customWidth="1"/>
    <col min="9132" max="9132" width="24.5703125" style="105" customWidth="1"/>
    <col min="9133" max="9133" width="9.42578125" style="105" customWidth="1"/>
    <col min="9134" max="9174" width="6.140625" style="105" customWidth="1"/>
    <col min="9175" max="9175" width="7.140625" style="105" customWidth="1"/>
    <col min="9176" max="9191" width="6.140625" style="105" customWidth="1"/>
    <col min="9192" max="9192" width="5.28515625" style="105" customWidth="1"/>
    <col min="9193" max="9209" width="6.140625" style="105" customWidth="1"/>
    <col min="9210" max="9210" width="6.42578125" style="105" customWidth="1"/>
    <col min="9211" max="9233" width="6.140625" style="105" customWidth="1"/>
    <col min="9234" max="9234" width="9.7109375" style="105" customWidth="1"/>
    <col min="9235" max="9236" width="6.140625" style="105" customWidth="1"/>
    <col min="9237" max="9237" width="9" style="105" customWidth="1"/>
    <col min="9238" max="9263" width="6.140625" style="105" customWidth="1"/>
    <col min="9264" max="9264" width="11" style="105" customWidth="1"/>
    <col min="9265" max="9278" width="6.140625" style="105" customWidth="1"/>
    <col min="9279" max="9281" width="4.140625" style="105" customWidth="1"/>
    <col min="9282" max="9292" width="6.140625" style="105" customWidth="1"/>
    <col min="9293" max="9295" width="4.140625" style="105" customWidth="1"/>
    <col min="9296" max="9350" width="6.140625" style="105" customWidth="1"/>
    <col min="9351" max="9385" width="4.140625" style="105"/>
    <col min="9386" max="9387" width="4.5703125" style="105" customWidth="1"/>
    <col min="9388" max="9388" width="24.5703125" style="105" customWidth="1"/>
    <col min="9389" max="9389" width="9.42578125" style="105" customWidth="1"/>
    <col min="9390" max="9430" width="6.140625" style="105" customWidth="1"/>
    <col min="9431" max="9431" width="7.140625" style="105" customWidth="1"/>
    <col min="9432" max="9447" width="6.140625" style="105" customWidth="1"/>
    <col min="9448" max="9448" width="5.28515625" style="105" customWidth="1"/>
    <col min="9449" max="9465" width="6.140625" style="105" customWidth="1"/>
    <col min="9466" max="9466" width="6.42578125" style="105" customWidth="1"/>
    <col min="9467" max="9489" width="6.140625" style="105" customWidth="1"/>
    <col min="9490" max="9490" width="9.7109375" style="105" customWidth="1"/>
    <col min="9491" max="9492" width="6.140625" style="105" customWidth="1"/>
    <col min="9493" max="9493" width="9" style="105" customWidth="1"/>
    <col min="9494" max="9519" width="6.140625" style="105" customWidth="1"/>
    <col min="9520" max="9520" width="11" style="105" customWidth="1"/>
    <col min="9521" max="9534" width="6.140625" style="105" customWidth="1"/>
    <col min="9535" max="9537" width="4.140625" style="105" customWidth="1"/>
    <col min="9538" max="9548" width="6.140625" style="105" customWidth="1"/>
    <col min="9549" max="9551" width="4.140625" style="105" customWidth="1"/>
    <col min="9552" max="9606" width="6.140625" style="105" customWidth="1"/>
    <col min="9607" max="9641" width="4.140625" style="105"/>
    <col min="9642" max="9643" width="4.5703125" style="105" customWidth="1"/>
    <col min="9644" max="9644" width="24.5703125" style="105" customWidth="1"/>
    <col min="9645" max="9645" width="9.42578125" style="105" customWidth="1"/>
    <col min="9646" max="9686" width="6.140625" style="105" customWidth="1"/>
    <col min="9687" max="9687" width="7.140625" style="105" customWidth="1"/>
    <col min="9688" max="9703" width="6.140625" style="105" customWidth="1"/>
    <col min="9704" max="9704" width="5.28515625" style="105" customWidth="1"/>
    <col min="9705" max="9721" width="6.140625" style="105" customWidth="1"/>
    <col min="9722" max="9722" width="6.42578125" style="105" customWidth="1"/>
    <col min="9723" max="9745" width="6.140625" style="105" customWidth="1"/>
    <col min="9746" max="9746" width="9.7109375" style="105" customWidth="1"/>
    <col min="9747" max="9748" width="6.140625" style="105" customWidth="1"/>
    <col min="9749" max="9749" width="9" style="105" customWidth="1"/>
    <col min="9750" max="9775" width="6.140625" style="105" customWidth="1"/>
    <col min="9776" max="9776" width="11" style="105" customWidth="1"/>
    <col min="9777" max="9790" width="6.140625" style="105" customWidth="1"/>
    <col min="9791" max="9793" width="4.140625" style="105" customWidth="1"/>
    <col min="9794" max="9804" width="6.140625" style="105" customWidth="1"/>
    <col min="9805" max="9807" width="4.140625" style="105" customWidth="1"/>
    <col min="9808" max="9862" width="6.140625" style="105" customWidth="1"/>
    <col min="9863" max="9897" width="4.140625" style="105"/>
    <col min="9898" max="9899" width="4.5703125" style="105" customWidth="1"/>
    <col min="9900" max="9900" width="24.5703125" style="105" customWidth="1"/>
    <col min="9901" max="9901" width="9.42578125" style="105" customWidth="1"/>
    <col min="9902" max="9942" width="6.140625" style="105" customWidth="1"/>
    <col min="9943" max="9943" width="7.140625" style="105" customWidth="1"/>
    <col min="9944" max="9959" width="6.140625" style="105" customWidth="1"/>
    <col min="9960" max="9960" width="5.28515625" style="105" customWidth="1"/>
    <col min="9961" max="9977" width="6.140625" style="105" customWidth="1"/>
    <col min="9978" max="9978" width="6.42578125" style="105" customWidth="1"/>
    <col min="9979" max="10001" width="6.140625" style="105" customWidth="1"/>
    <col min="10002" max="10002" width="9.7109375" style="105" customWidth="1"/>
    <col min="10003" max="10004" width="6.140625" style="105" customWidth="1"/>
    <col min="10005" max="10005" width="9" style="105" customWidth="1"/>
    <col min="10006" max="10031" width="6.140625" style="105" customWidth="1"/>
    <col min="10032" max="10032" width="11" style="105" customWidth="1"/>
    <col min="10033" max="10046" width="6.140625" style="105" customWidth="1"/>
    <col min="10047" max="10049" width="4.140625" style="105" customWidth="1"/>
    <col min="10050" max="10060" width="6.140625" style="105" customWidth="1"/>
    <col min="10061" max="10063" width="4.140625" style="105" customWidth="1"/>
    <col min="10064" max="10118" width="6.140625" style="105" customWidth="1"/>
    <col min="10119" max="10153" width="4.140625" style="105"/>
    <col min="10154" max="10155" width="4.5703125" style="105" customWidth="1"/>
    <col min="10156" max="10156" width="24.5703125" style="105" customWidth="1"/>
    <col min="10157" max="10157" width="9.42578125" style="105" customWidth="1"/>
    <col min="10158" max="10198" width="6.140625" style="105" customWidth="1"/>
    <col min="10199" max="10199" width="7.140625" style="105" customWidth="1"/>
    <col min="10200" max="10215" width="6.140625" style="105" customWidth="1"/>
    <col min="10216" max="10216" width="5.28515625" style="105" customWidth="1"/>
    <col min="10217" max="10233" width="6.140625" style="105" customWidth="1"/>
    <col min="10234" max="10234" width="6.42578125" style="105" customWidth="1"/>
    <col min="10235" max="10257" width="6.140625" style="105" customWidth="1"/>
    <col min="10258" max="10258" width="9.7109375" style="105" customWidth="1"/>
    <col min="10259" max="10260" width="6.140625" style="105" customWidth="1"/>
    <col min="10261" max="10261" width="9" style="105" customWidth="1"/>
    <col min="10262" max="10287" width="6.140625" style="105" customWidth="1"/>
    <col min="10288" max="10288" width="11" style="105" customWidth="1"/>
    <col min="10289" max="10302" width="6.140625" style="105" customWidth="1"/>
    <col min="10303" max="10305" width="4.140625" style="105" customWidth="1"/>
    <col min="10306" max="10316" width="6.140625" style="105" customWidth="1"/>
    <col min="10317" max="10319" width="4.140625" style="105" customWidth="1"/>
    <col min="10320" max="10374" width="6.140625" style="105" customWidth="1"/>
    <col min="10375" max="10409" width="4.140625" style="105"/>
    <col min="10410" max="10411" width="4.5703125" style="105" customWidth="1"/>
    <col min="10412" max="10412" width="24.5703125" style="105" customWidth="1"/>
    <col min="10413" max="10413" width="9.42578125" style="105" customWidth="1"/>
    <col min="10414" max="10454" width="6.140625" style="105" customWidth="1"/>
    <col min="10455" max="10455" width="7.140625" style="105" customWidth="1"/>
    <col min="10456" max="10471" width="6.140625" style="105" customWidth="1"/>
    <col min="10472" max="10472" width="5.28515625" style="105" customWidth="1"/>
    <col min="10473" max="10489" width="6.140625" style="105" customWidth="1"/>
    <col min="10490" max="10490" width="6.42578125" style="105" customWidth="1"/>
    <col min="10491" max="10513" width="6.140625" style="105" customWidth="1"/>
    <col min="10514" max="10514" width="9.7109375" style="105" customWidth="1"/>
    <col min="10515" max="10516" width="6.140625" style="105" customWidth="1"/>
    <col min="10517" max="10517" width="9" style="105" customWidth="1"/>
    <col min="10518" max="10543" width="6.140625" style="105" customWidth="1"/>
    <col min="10544" max="10544" width="11" style="105" customWidth="1"/>
    <col min="10545" max="10558" width="6.140625" style="105" customWidth="1"/>
    <col min="10559" max="10561" width="4.140625" style="105" customWidth="1"/>
    <col min="10562" max="10572" width="6.140625" style="105" customWidth="1"/>
    <col min="10573" max="10575" width="4.140625" style="105" customWidth="1"/>
    <col min="10576" max="10630" width="6.140625" style="105" customWidth="1"/>
    <col min="10631" max="10665" width="4.140625" style="105"/>
    <col min="10666" max="10667" width="4.5703125" style="105" customWidth="1"/>
    <col min="10668" max="10668" width="24.5703125" style="105" customWidth="1"/>
    <col min="10669" max="10669" width="9.42578125" style="105" customWidth="1"/>
    <col min="10670" max="10710" width="6.140625" style="105" customWidth="1"/>
    <col min="10711" max="10711" width="7.140625" style="105" customWidth="1"/>
    <col min="10712" max="10727" width="6.140625" style="105" customWidth="1"/>
    <col min="10728" max="10728" width="5.28515625" style="105" customWidth="1"/>
    <col min="10729" max="10745" width="6.140625" style="105" customWidth="1"/>
    <col min="10746" max="10746" width="6.42578125" style="105" customWidth="1"/>
    <col min="10747" max="10769" width="6.140625" style="105" customWidth="1"/>
    <col min="10770" max="10770" width="9.7109375" style="105" customWidth="1"/>
    <col min="10771" max="10772" width="6.140625" style="105" customWidth="1"/>
    <col min="10773" max="10773" width="9" style="105" customWidth="1"/>
    <col min="10774" max="10799" width="6.140625" style="105" customWidth="1"/>
    <col min="10800" max="10800" width="11" style="105" customWidth="1"/>
    <col min="10801" max="10814" width="6.140625" style="105" customWidth="1"/>
    <col min="10815" max="10817" width="4.140625" style="105" customWidth="1"/>
    <col min="10818" max="10828" width="6.140625" style="105" customWidth="1"/>
    <col min="10829" max="10831" width="4.140625" style="105" customWidth="1"/>
    <col min="10832" max="10886" width="6.140625" style="105" customWidth="1"/>
    <col min="10887" max="10921" width="4.140625" style="105"/>
    <col min="10922" max="10923" width="4.5703125" style="105" customWidth="1"/>
    <col min="10924" max="10924" width="24.5703125" style="105" customWidth="1"/>
    <col min="10925" max="10925" width="9.42578125" style="105" customWidth="1"/>
    <col min="10926" max="10966" width="6.140625" style="105" customWidth="1"/>
    <col min="10967" max="10967" width="7.140625" style="105" customWidth="1"/>
    <col min="10968" max="10983" width="6.140625" style="105" customWidth="1"/>
    <col min="10984" max="10984" width="5.28515625" style="105" customWidth="1"/>
    <col min="10985" max="11001" width="6.140625" style="105" customWidth="1"/>
    <col min="11002" max="11002" width="6.42578125" style="105" customWidth="1"/>
    <col min="11003" max="11025" width="6.140625" style="105" customWidth="1"/>
    <col min="11026" max="11026" width="9.7109375" style="105" customWidth="1"/>
    <col min="11027" max="11028" width="6.140625" style="105" customWidth="1"/>
    <col min="11029" max="11029" width="9" style="105" customWidth="1"/>
    <col min="11030" max="11055" width="6.140625" style="105" customWidth="1"/>
    <col min="11056" max="11056" width="11" style="105" customWidth="1"/>
    <col min="11057" max="11070" width="6.140625" style="105" customWidth="1"/>
    <col min="11071" max="11073" width="4.140625" style="105" customWidth="1"/>
    <col min="11074" max="11084" width="6.140625" style="105" customWidth="1"/>
    <col min="11085" max="11087" width="4.140625" style="105" customWidth="1"/>
    <col min="11088" max="11142" width="6.140625" style="105" customWidth="1"/>
    <col min="11143" max="11177" width="4.140625" style="105"/>
    <col min="11178" max="11179" width="4.5703125" style="105" customWidth="1"/>
    <col min="11180" max="11180" width="24.5703125" style="105" customWidth="1"/>
    <col min="11181" max="11181" width="9.42578125" style="105" customWidth="1"/>
    <col min="11182" max="11222" width="6.140625" style="105" customWidth="1"/>
    <col min="11223" max="11223" width="7.140625" style="105" customWidth="1"/>
    <col min="11224" max="11239" width="6.140625" style="105" customWidth="1"/>
    <col min="11240" max="11240" width="5.28515625" style="105" customWidth="1"/>
    <col min="11241" max="11257" width="6.140625" style="105" customWidth="1"/>
    <col min="11258" max="11258" width="6.42578125" style="105" customWidth="1"/>
    <col min="11259" max="11281" width="6.140625" style="105" customWidth="1"/>
    <col min="11282" max="11282" width="9.7109375" style="105" customWidth="1"/>
    <col min="11283" max="11284" width="6.140625" style="105" customWidth="1"/>
    <col min="11285" max="11285" width="9" style="105" customWidth="1"/>
    <col min="11286" max="11311" width="6.140625" style="105" customWidth="1"/>
    <col min="11312" max="11312" width="11" style="105" customWidth="1"/>
    <col min="11313" max="11326" width="6.140625" style="105" customWidth="1"/>
    <col min="11327" max="11329" width="4.140625" style="105" customWidth="1"/>
    <col min="11330" max="11340" width="6.140625" style="105" customWidth="1"/>
    <col min="11341" max="11343" width="4.140625" style="105" customWidth="1"/>
    <col min="11344" max="11398" width="6.140625" style="105" customWidth="1"/>
    <col min="11399" max="11433" width="4.140625" style="105"/>
    <col min="11434" max="11435" width="4.5703125" style="105" customWidth="1"/>
    <col min="11436" max="11436" width="24.5703125" style="105" customWidth="1"/>
    <col min="11437" max="11437" width="9.42578125" style="105" customWidth="1"/>
    <col min="11438" max="11478" width="6.140625" style="105" customWidth="1"/>
    <col min="11479" max="11479" width="7.140625" style="105" customWidth="1"/>
    <col min="11480" max="11495" width="6.140625" style="105" customWidth="1"/>
    <col min="11496" max="11496" width="5.28515625" style="105" customWidth="1"/>
    <col min="11497" max="11513" width="6.140625" style="105" customWidth="1"/>
    <col min="11514" max="11514" width="6.42578125" style="105" customWidth="1"/>
    <col min="11515" max="11537" width="6.140625" style="105" customWidth="1"/>
    <col min="11538" max="11538" width="9.7109375" style="105" customWidth="1"/>
    <col min="11539" max="11540" width="6.140625" style="105" customWidth="1"/>
    <col min="11541" max="11541" width="9" style="105" customWidth="1"/>
    <col min="11542" max="11567" width="6.140625" style="105" customWidth="1"/>
    <col min="11568" max="11568" width="11" style="105" customWidth="1"/>
    <col min="11569" max="11582" width="6.140625" style="105" customWidth="1"/>
    <col min="11583" max="11585" width="4.140625" style="105" customWidth="1"/>
    <col min="11586" max="11596" width="6.140625" style="105" customWidth="1"/>
    <col min="11597" max="11599" width="4.140625" style="105" customWidth="1"/>
    <col min="11600" max="11654" width="6.140625" style="105" customWidth="1"/>
    <col min="11655" max="11689" width="4.140625" style="105"/>
    <col min="11690" max="11691" width="4.5703125" style="105" customWidth="1"/>
    <col min="11692" max="11692" width="24.5703125" style="105" customWidth="1"/>
    <col min="11693" max="11693" width="9.42578125" style="105" customWidth="1"/>
    <col min="11694" max="11734" width="6.140625" style="105" customWidth="1"/>
    <col min="11735" max="11735" width="7.140625" style="105" customWidth="1"/>
    <col min="11736" max="11751" width="6.140625" style="105" customWidth="1"/>
    <col min="11752" max="11752" width="5.28515625" style="105" customWidth="1"/>
    <col min="11753" max="11769" width="6.140625" style="105" customWidth="1"/>
    <col min="11770" max="11770" width="6.42578125" style="105" customWidth="1"/>
    <col min="11771" max="11793" width="6.140625" style="105" customWidth="1"/>
    <col min="11794" max="11794" width="9.7109375" style="105" customWidth="1"/>
    <col min="11795" max="11796" width="6.140625" style="105" customWidth="1"/>
    <col min="11797" max="11797" width="9" style="105" customWidth="1"/>
    <col min="11798" max="11823" width="6.140625" style="105" customWidth="1"/>
    <col min="11824" max="11824" width="11" style="105" customWidth="1"/>
    <col min="11825" max="11838" width="6.140625" style="105" customWidth="1"/>
    <col min="11839" max="11841" width="4.140625" style="105" customWidth="1"/>
    <col min="11842" max="11852" width="6.140625" style="105" customWidth="1"/>
    <col min="11853" max="11855" width="4.140625" style="105" customWidth="1"/>
    <col min="11856" max="11910" width="6.140625" style="105" customWidth="1"/>
    <col min="11911" max="11945" width="4.140625" style="105"/>
    <col min="11946" max="11947" width="4.5703125" style="105" customWidth="1"/>
    <col min="11948" max="11948" width="24.5703125" style="105" customWidth="1"/>
    <col min="11949" max="11949" width="9.42578125" style="105" customWidth="1"/>
    <col min="11950" max="11990" width="6.140625" style="105" customWidth="1"/>
    <col min="11991" max="11991" width="7.140625" style="105" customWidth="1"/>
    <col min="11992" max="12007" width="6.140625" style="105" customWidth="1"/>
    <col min="12008" max="12008" width="5.28515625" style="105" customWidth="1"/>
    <col min="12009" max="12025" width="6.140625" style="105" customWidth="1"/>
    <col min="12026" max="12026" width="6.42578125" style="105" customWidth="1"/>
    <col min="12027" max="12049" width="6.140625" style="105" customWidth="1"/>
    <col min="12050" max="12050" width="9.7109375" style="105" customWidth="1"/>
    <col min="12051" max="12052" width="6.140625" style="105" customWidth="1"/>
    <col min="12053" max="12053" width="9" style="105" customWidth="1"/>
    <col min="12054" max="12079" width="6.140625" style="105" customWidth="1"/>
    <col min="12080" max="12080" width="11" style="105" customWidth="1"/>
    <col min="12081" max="12094" width="6.140625" style="105" customWidth="1"/>
    <col min="12095" max="12097" width="4.140625" style="105" customWidth="1"/>
    <col min="12098" max="12108" width="6.140625" style="105" customWidth="1"/>
    <col min="12109" max="12111" width="4.140625" style="105" customWidth="1"/>
    <col min="12112" max="12166" width="6.140625" style="105" customWidth="1"/>
    <col min="12167" max="12201" width="4.140625" style="105"/>
    <col min="12202" max="12203" width="4.5703125" style="105" customWidth="1"/>
    <col min="12204" max="12204" width="24.5703125" style="105" customWidth="1"/>
    <col min="12205" max="12205" width="9.42578125" style="105" customWidth="1"/>
    <col min="12206" max="12246" width="6.140625" style="105" customWidth="1"/>
    <col min="12247" max="12247" width="7.140625" style="105" customWidth="1"/>
    <col min="12248" max="12263" width="6.140625" style="105" customWidth="1"/>
    <col min="12264" max="12264" width="5.28515625" style="105" customWidth="1"/>
    <col min="12265" max="12281" width="6.140625" style="105" customWidth="1"/>
    <col min="12282" max="12282" width="6.42578125" style="105" customWidth="1"/>
    <col min="12283" max="12305" width="6.140625" style="105" customWidth="1"/>
    <col min="12306" max="12306" width="9.7109375" style="105" customWidth="1"/>
    <col min="12307" max="12308" width="6.140625" style="105" customWidth="1"/>
    <col min="12309" max="12309" width="9" style="105" customWidth="1"/>
    <col min="12310" max="12335" width="6.140625" style="105" customWidth="1"/>
    <col min="12336" max="12336" width="11" style="105" customWidth="1"/>
    <col min="12337" max="12350" width="6.140625" style="105" customWidth="1"/>
    <col min="12351" max="12353" width="4.140625" style="105" customWidth="1"/>
    <col min="12354" max="12364" width="6.140625" style="105" customWidth="1"/>
    <col min="12365" max="12367" width="4.140625" style="105" customWidth="1"/>
    <col min="12368" max="12422" width="6.140625" style="105" customWidth="1"/>
    <col min="12423" max="12457" width="4.140625" style="105"/>
    <col min="12458" max="12459" width="4.5703125" style="105" customWidth="1"/>
    <col min="12460" max="12460" width="24.5703125" style="105" customWidth="1"/>
    <col min="12461" max="12461" width="9.42578125" style="105" customWidth="1"/>
    <col min="12462" max="12502" width="6.140625" style="105" customWidth="1"/>
    <col min="12503" max="12503" width="7.140625" style="105" customWidth="1"/>
    <col min="12504" max="12519" width="6.140625" style="105" customWidth="1"/>
    <col min="12520" max="12520" width="5.28515625" style="105" customWidth="1"/>
    <col min="12521" max="12537" width="6.140625" style="105" customWidth="1"/>
    <col min="12538" max="12538" width="6.42578125" style="105" customWidth="1"/>
    <col min="12539" max="12561" width="6.140625" style="105" customWidth="1"/>
    <col min="12562" max="12562" width="9.7109375" style="105" customWidth="1"/>
    <col min="12563" max="12564" width="6.140625" style="105" customWidth="1"/>
    <col min="12565" max="12565" width="9" style="105" customWidth="1"/>
    <col min="12566" max="12591" width="6.140625" style="105" customWidth="1"/>
    <col min="12592" max="12592" width="11" style="105" customWidth="1"/>
    <col min="12593" max="12606" width="6.140625" style="105" customWidth="1"/>
    <col min="12607" max="12609" width="4.140625" style="105" customWidth="1"/>
    <col min="12610" max="12620" width="6.140625" style="105" customWidth="1"/>
    <col min="12621" max="12623" width="4.140625" style="105" customWidth="1"/>
    <col min="12624" max="12678" width="6.140625" style="105" customWidth="1"/>
    <col min="12679" max="12713" width="4.140625" style="105"/>
    <col min="12714" max="12715" width="4.5703125" style="105" customWidth="1"/>
    <col min="12716" max="12716" width="24.5703125" style="105" customWidth="1"/>
    <col min="12717" max="12717" width="9.42578125" style="105" customWidth="1"/>
    <col min="12718" max="12758" width="6.140625" style="105" customWidth="1"/>
    <col min="12759" max="12759" width="7.140625" style="105" customWidth="1"/>
    <col min="12760" max="12775" width="6.140625" style="105" customWidth="1"/>
    <col min="12776" max="12776" width="5.28515625" style="105" customWidth="1"/>
    <col min="12777" max="12793" width="6.140625" style="105" customWidth="1"/>
    <col min="12794" max="12794" width="6.42578125" style="105" customWidth="1"/>
    <col min="12795" max="12817" width="6.140625" style="105" customWidth="1"/>
    <col min="12818" max="12818" width="9.7109375" style="105" customWidth="1"/>
    <col min="12819" max="12820" width="6.140625" style="105" customWidth="1"/>
    <col min="12821" max="12821" width="9" style="105" customWidth="1"/>
    <col min="12822" max="12847" width="6.140625" style="105" customWidth="1"/>
    <col min="12848" max="12848" width="11" style="105" customWidth="1"/>
    <col min="12849" max="12862" width="6.140625" style="105" customWidth="1"/>
    <col min="12863" max="12865" width="4.140625" style="105" customWidth="1"/>
    <col min="12866" max="12876" width="6.140625" style="105" customWidth="1"/>
    <col min="12877" max="12879" width="4.140625" style="105" customWidth="1"/>
    <col min="12880" max="12934" width="6.140625" style="105" customWidth="1"/>
    <col min="12935" max="12969" width="4.140625" style="105"/>
    <col min="12970" max="12971" width="4.5703125" style="105" customWidth="1"/>
    <col min="12972" max="12972" width="24.5703125" style="105" customWidth="1"/>
    <col min="12973" max="12973" width="9.42578125" style="105" customWidth="1"/>
    <col min="12974" max="13014" width="6.140625" style="105" customWidth="1"/>
    <col min="13015" max="13015" width="7.140625" style="105" customWidth="1"/>
    <col min="13016" max="13031" width="6.140625" style="105" customWidth="1"/>
    <col min="13032" max="13032" width="5.28515625" style="105" customWidth="1"/>
    <col min="13033" max="13049" width="6.140625" style="105" customWidth="1"/>
    <col min="13050" max="13050" width="6.42578125" style="105" customWidth="1"/>
    <col min="13051" max="13073" width="6.140625" style="105" customWidth="1"/>
    <col min="13074" max="13074" width="9.7109375" style="105" customWidth="1"/>
    <col min="13075" max="13076" width="6.140625" style="105" customWidth="1"/>
    <col min="13077" max="13077" width="9" style="105" customWidth="1"/>
    <col min="13078" max="13103" width="6.140625" style="105" customWidth="1"/>
    <col min="13104" max="13104" width="11" style="105" customWidth="1"/>
    <col min="13105" max="13118" width="6.140625" style="105" customWidth="1"/>
    <col min="13119" max="13121" width="4.140625" style="105" customWidth="1"/>
    <col min="13122" max="13132" width="6.140625" style="105" customWidth="1"/>
    <col min="13133" max="13135" width="4.140625" style="105" customWidth="1"/>
    <col min="13136" max="13190" width="6.140625" style="105" customWidth="1"/>
    <col min="13191" max="13225" width="4.140625" style="105"/>
    <col min="13226" max="13227" width="4.5703125" style="105" customWidth="1"/>
    <col min="13228" max="13228" width="24.5703125" style="105" customWidth="1"/>
    <col min="13229" max="13229" width="9.42578125" style="105" customWidth="1"/>
    <col min="13230" max="13270" width="6.140625" style="105" customWidth="1"/>
    <col min="13271" max="13271" width="7.140625" style="105" customWidth="1"/>
    <col min="13272" max="13287" width="6.140625" style="105" customWidth="1"/>
    <col min="13288" max="13288" width="5.28515625" style="105" customWidth="1"/>
    <col min="13289" max="13305" width="6.140625" style="105" customWidth="1"/>
    <col min="13306" max="13306" width="6.42578125" style="105" customWidth="1"/>
    <col min="13307" max="13329" width="6.140625" style="105" customWidth="1"/>
    <col min="13330" max="13330" width="9.7109375" style="105" customWidth="1"/>
    <col min="13331" max="13332" width="6.140625" style="105" customWidth="1"/>
    <col min="13333" max="13333" width="9" style="105" customWidth="1"/>
    <col min="13334" max="13359" width="6.140625" style="105" customWidth="1"/>
    <col min="13360" max="13360" width="11" style="105" customWidth="1"/>
    <col min="13361" max="13374" width="6.140625" style="105" customWidth="1"/>
    <col min="13375" max="13377" width="4.140625" style="105" customWidth="1"/>
    <col min="13378" max="13388" width="6.140625" style="105" customWidth="1"/>
    <col min="13389" max="13391" width="4.140625" style="105" customWidth="1"/>
    <col min="13392" max="13446" width="6.140625" style="105" customWidth="1"/>
    <col min="13447" max="13481" width="4.140625" style="105"/>
    <col min="13482" max="13483" width="4.5703125" style="105" customWidth="1"/>
    <col min="13484" max="13484" width="24.5703125" style="105" customWidth="1"/>
    <col min="13485" max="13485" width="9.42578125" style="105" customWidth="1"/>
    <col min="13486" max="13526" width="6.140625" style="105" customWidth="1"/>
    <col min="13527" max="13527" width="7.140625" style="105" customWidth="1"/>
    <col min="13528" max="13543" width="6.140625" style="105" customWidth="1"/>
    <col min="13544" max="13544" width="5.28515625" style="105" customWidth="1"/>
    <col min="13545" max="13561" width="6.140625" style="105" customWidth="1"/>
    <col min="13562" max="13562" width="6.42578125" style="105" customWidth="1"/>
    <col min="13563" max="13585" width="6.140625" style="105" customWidth="1"/>
    <col min="13586" max="13586" width="9.7109375" style="105" customWidth="1"/>
    <col min="13587" max="13588" width="6.140625" style="105" customWidth="1"/>
    <col min="13589" max="13589" width="9" style="105" customWidth="1"/>
    <col min="13590" max="13615" width="6.140625" style="105" customWidth="1"/>
    <col min="13616" max="13616" width="11" style="105" customWidth="1"/>
    <col min="13617" max="13630" width="6.140625" style="105" customWidth="1"/>
    <col min="13631" max="13633" width="4.140625" style="105" customWidth="1"/>
    <col min="13634" max="13644" width="6.140625" style="105" customWidth="1"/>
    <col min="13645" max="13647" width="4.140625" style="105" customWidth="1"/>
    <col min="13648" max="13702" width="6.140625" style="105" customWidth="1"/>
    <col min="13703" max="13737" width="4.140625" style="105"/>
    <col min="13738" max="13739" width="4.5703125" style="105" customWidth="1"/>
    <col min="13740" max="13740" width="24.5703125" style="105" customWidth="1"/>
    <col min="13741" max="13741" width="9.42578125" style="105" customWidth="1"/>
    <col min="13742" max="13782" width="6.140625" style="105" customWidth="1"/>
    <col min="13783" max="13783" width="7.140625" style="105" customWidth="1"/>
    <col min="13784" max="13799" width="6.140625" style="105" customWidth="1"/>
    <col min="13800" max="13800" width="5.28515625" style="105" customWidth="1"/>
    <col min="13801" max="13817" width="6.140625" style="105" customWidth="1"/>
    <col min="13818" max="13818" width="6.42578125" style="105" customWidth="1"/>
    <col min="13819" max="13841" width="6.140625" style="105" customWidth="1"/>
    <col min="13842" max="13842" width="9.7109375" style="105" customWidth="1"/>
    <col min="13843" max="13844" width="6.140625" style="105" customWidth="1"/>
    <col min="13845" max="13845" width="9" style="105" customWidth="1"/>
    <col min="13846" max="13871" width="6.140625" style="105" customWidth="1"/>
    <col min="13872" max="13872" width="11" style="105" customWidth="1"/>
    <col min="13873" max="13886" width="6.140625" style="105" customWidth="1"/>
    <col min="13887" max="13889" width="4.140625" style="105" customWidth="1"/>
    <col min="13890" max="13900" width="6.140625" style="105" customWidth="1"/>
    <col min="13901" max="13903" width="4.140625" style="105" customWidth="1"/>
    <col min="13904" max="13958" width="6.140625" style="105" customWidth="1"/>
    <col min="13959" max="13993" width="4.140625" style="105"/>
    <col min="13994" max="13995" width="4.5703125" style="105" customWidth="1"/>
    <col min="13996" max="13996" width="24.5703125" style="105" customWidth="1"/>
    <col min="13997" max="13997" width="9.42578125" style="105" customWidth="1"/>
    <col min="13998" max="14038" width="6.140625" style="105" customWidth="1"/>
    <col min="14039" max="14039" width="7.140625" style="105" customWidth="1"/>
    <col min="14040" max="14055" width="6.140625" style="105" customWidth="1"/>
    <col min="14056" max="14056" width="5.28515625" style="105" customWidth="1"/>
    <col min="14057" max="14073" width="6.140625" style="105" customWidth="1"/>
    <col min="14074" max="14074" width="6.42578125" style="105" customWidth="1"/>
    <col min="14075" max="14097" width="6.140625" style="105" customWidth="1"/>
    <col min="14098" max="14098" width="9.7109375" style="105" customWidth="1"/>
    <col min="14099" max="14100" width="6.140625" style="105" customWidth="1"/>
    <col min="14101" max="14101" width="9" style="105" customWidth="1"/>
    <col min="14102" max="14127" width="6.140625" style="105" customWidth="1"/>
    <col min="14128" max="14128" width="11" style="105" customWidth="1"/>
    <col min="14129" max="14142" width="6.140625" style="105" customWidth="1"/>
    <col min="14143" max="14145" width="4.140625" style="105" customWidth="1"/>
    <col min="14146" max="14156" width="6.140625" style="105" customWidth="1"/>
    <col min="14157" max="14159" width="4.140625" style="105" customWidth="1"/>
    <col min="14160" max="14214" width="6.140625" style="105" customWidth="1"/>
    <col min="14215" max="14249" width="4.140625" style="105"/>
    <col min="14250" max="14251" width="4.5703125" style="105" customWidth="1"/>
    <col min="14252" max="14252" width="24.5703125" style="105" customWidth="1"/>
    <col min="14253" max="14253" width="9.42578125" style="105" customWidth="1"/>
    <col min="14254" max="14294" width="6.140625" style="105" customWidth="1"/>
    <col min="14295" max="14295" width="7.140625" style="105" customWidth="1"/>
    <col min="14296" max="14311" width="6.140625" style="105" customWidth="1"/>
    <col min="14312" max="14312" width="5.28515625" style="105" customWidth="1"/>
    <col min="14313" max="14329" width="6.140625" style="105" customWidth="1"/>
    <col min="14330" max="14330" width="6.42578125" style="105" customWidth="1"/>
    <col min="14331" max="14353" width="6.140625" style="105" customWidth="1"/>
    <col min="14354" max="14354" width="9.7109375" style="105" customWidth="1"/>
    <col min="14355" max="14356" width="6.140625" style="105" customWidth="1"/>
    <col min="14357" max="14357" width="9" style="105" customWidth="1"/>
    <col min="14358" max="14383" width="6.140625" style="105" customWidth="1"/>
    <col min="14384" max="14384" width="11" style="105" customWidth="1"/>
    <col min="14385" max="14398" width="6.140625" style="105" customWidth="1"/>
    <col min="14399" max="14401" width="4.140625" style="105" customWidth="1"/>
    <col min="14402" max="14412" width="6.140625" style="105" customWidth="1"/>
    <col min="14413" max="14415" width="4.140625" style="105" customWidth="1"/>
    <col min="14416" max="14470" width="6.140625" style="105" customWidth="1"/>
    <col min="14471" max="14505" width="4.140625" style="105"/>
    <col min="14506" max="14507" width="4.5703125" style="105" customWidth="1"/>
    <col min="14508" max="14508" width="24.5703125" style="105" customWidth="1"/>
    <col min="14509" max="14509" width="9.42578125" style="105" customWidth="1"/>
    <col min="14510" max="14550" width="6.140625" style="105" customWidth="1"/>
    <col min="14551" max="14551" width="7.140625" style="105" customWidth="1"/>
    <col min="14552" max="14567" width="6.140625" style="105" customWidth="1"/>
    <col min="14568" max="14568" width="5.28515625" style="105" customWidth="1"/>
    <col min="14569" max="14585" width="6.140625" style="105" customWidth="1"/>
    <col min="14586" max="14586" width="6.42578125" style="105" customWidth="1"/>
    <col min="14587" max="14609" width="6.140625" style="105" customWidth="1"/>
    <col min="14610" max="14610" width="9.7109375" style="105" customWidth="1"/>
    <col min="14611" max="14612" width="6.140625" style="105" customWidth="1"/>
    <col min="14613" max="14613" width="9" style="105" customWidth="1"/>
    <col min="14614" max="14639" width="6.140625" style="105" customWidth="1"/>
    <col min="14640" max="14640" width="11" style="105" customWidth="1"/>
    <col min="14641" max="14654" width="6.140625" style="105" customWidth="1"/>
    <col min="14655" max="14657" width="4.140625" style="105" customWidth="1"/>
    <col min="14658" max="14668" width="6.140625" style="105" customWidth="1"/>
    <col min="14669" max="14671" width="4.140625" style="105" customWidth="1"/>
    <col min="14672" max="14726" width="6.140625" style="105" customWidth="1"/>
    <col min="14727" max="14761" width="4.140625" style="105"/>
    <col min="14762" max="14763" width="4.5703125" style="105" customWidth="1"/>
    <col min="14764" max="14764" width="24.5703125" style="105" customWidth="1"/>
    <col min="14765" max="14765" width="9.42578125" style="105" customWidth="1"/>
    <col min="14766" max="14806" width="6.140625" style="105" customWidth="1"/>
    <col min="14807" max="14807" width="7.140625" style="105" customWidth="1"/>
    <col min="14808" max="14823" width="6.140625" style="105" customWidth="1"/>
    <col min="14824" max="14824" width="5.28515625" style="105" customWidth="1"/>
    <col min="14825" max="14841" width="6.140625" style="105" customWidth="1"/>
    <col min="14842" max="14842" width="6.42578125" style="105" customWidth="1"/>
    <col min="14843" max="14865" width="6.140625" style="105" customWidth="1"/>
    <col min="14866" max="14866" width="9.7109375" style="105" customWidth="1"/>
    <col min="14867" max="14868" width="6.140625" style="105" customWidth="1"/>
    <col min="14869" max="14869" width="9" style="105" customWidth="1"/>
    <col min="14870" max="14895" width="6.140625" style="105" customWidth="1"/>
    <col min="14896" max="14896" width="11" style="105" customWidth="1"/>
    <col min="14897" max="14910" width="6.140625" style="105" customWidth="1"/>
    <col min="14911" max="14913" width="4.140625" style="105" customWidth="1"/>
    <col min="14914" max="14924" width="6.140625" style="105" customWidth="1"/>
    <col min="14925" max="14927" width="4.140625" style="105" customWidth="1"/>
    <col min="14928" max="14982" width="6.140625" style="105" customWidth="1"/>
    <col min="14983" max="15017" width="4.140625" style="105"/>
    <col min="15018" max="15019" width="4.5703125" style="105" customWidth="1"/>
    <col min="15020" max="15020" width="24.5703125" style="105" customWidth="1"/>
    <col min="15021" max="15021" width="9.42578125" style="105" customWidth="1"/>
    <col min="15022" max="15062" width="6.140625" style="105" customWidth="1"/>
    <col min="15063" max="15063" width="7.140625" style="105" customWidth="1"/>
    <col min="15064" max="15079" width="6.140625" style="105" customWidth="1"/>
    <col min="15080" max="15080" width="5.28515625" style="105" customWidth="1"/>
    <col min="15081" max="15097" width="6.140625" style="105" customWidth="1"/>
    <col min="15098" max="15098" width="6.42578125" style="105" customWidth="1"/>
    <col min="15099" max="15121" width="6.140625" style="105" customWidth="1"/>
    <col min="15122" max="15122" width="9.7109375" style="105" customWidth="1"/>
    <col min="15123" max="15124" width="6.140625" style="105" customWidth="1"/>
    <col min="15125" max="15125" width="9" style="105" customWidth="1"/>
    <col min="15126" max="15151" width="6.140625" style="105" customWidth="1"/>
    <col min="15152" max="15152" width="11" style="105" customWidth="1"/>
    <col min="15153" max="15166" width="6.140625" style="105" customWidth="1"/>
    <col min="15167" max="15169" width="4.140625" style="105" customWidth="1"/>
    <col min="15170" max="15180" width="6.140625" style="105" customWidth="1"/>
    <col min="15181" max="15183" width="4.140625" style="105" customWidth="1"/>
    <col min="15184" max="15238" width="6.140625" style="105" customWidth="1"/>
    <col min="15239" max="15273" width="4.140625" style="105"/>
    <col min="15274" max="15275" width="4.5703125" style="105" customWidth="1"/>
    <col min="15276" max="15276" width="24.5703125" style="105" customWidth="1"/>
    <col min="15277" max="15277" width="9.42578125" style="105" customWidth="1"/>
    <col min="15278" max="15318" width="6.140625" style="105" customWidth="1"/>
    <col min="15319" max="15319" width="7.140625" style="105" customWidth="1"/>
    <col min="15320" max="15335" width="6.140625" style="105" customWidth="1"/>
    <col min="15336" max="15336" width="5.28515625" style="105" customWidth="1"/>
    <col min="15337" max="15353" width="6.140625" style="105" customWidth="1"/>
    <col min="15354" max="15354" width="6.42578125" style="105" customWidth="1"/>
    <col min="15355" max="15377" width="6.140625" style="105" customWidth="1"/>
    <col min="15378" max="15378" width="9.7109375" style="105" customWidth="1"/>
    <col min="15379" max="15380" width="6.140625" style="105" customWidth="1"/>
    <col min="15381" max="15381" width="9" style="105" customWidth="1"/>
    <col min="15382" max="15407" width="6.140625" style="105" customWidth="1"/>
    <col min="15408" max="15408" width="11" style="105" customWidth="1"/>
    <col min="15409" max="15422" width="6.140625" style="105" customWidth="1"/>
    <col min="15423" max="15425" width="4.140625" style="105" customWidth="1"/>
    <col min="15426" max="15436" width="6.140625" style="105" customWidth="1"/>
    <col min="15437" max="15439" width="4.140625" style="105" customWidth="1"/>
    <col min="15440" max="15494" width="6.140625" style="105" customWidth="1"/>
    <col min="15495" max="15529" width="4.140625" style="105"/>
    <col min="15530" max="15531" width="4.5703125" style="105" customWidth="1"/>
    <col min="15532" max="15532" width="24.5703125" style="105" customWidth="1"/>
    <col min="15533" max="15533" width="9.42578125" style="105" customWidth="1"/>
    <col min="15534" max="15574" width="6.140625" style="105" customWidth="1"/>
    <col min="15575" max="15575" width="7.140625" style="105" customWidth="1"/>
    <col min="15576" max="15591" width="6.140625" style="105" customWidth="1"/>
    <col min="15592" max="15592" width="5.28515625" style="105" customWidth="1"/>
    <col min="15593" max="15609" width="6.140625" style="105" customWidth="1"/>
    <col min="15610" max="15610" width="6.42578125" style="105" customWidth="1"/>
    <col min="15611" max="15633" width="6.140625" style="105" customWidth="1"/>
    <col min="15634" max="15634" width="9.7109375" style="105" customWidth="1"/>
    <col min="15635" max="15636" width="6.140625" style="105" customWidth="1"/>
    <col min="15637" max="15637" width="9" style="105" customWidth="1"/>
    <col min="15638" max="15663" width="6.140625" style="105" customWidth="1"/>
    <col min="15664" max="15664" width="11" style="105" customWidth="1"/>
    <col min="15665" max="15678" width="6.140625" style="105" customWidth="1"/>
    <col min="15679" max="15681" width="4.140625" style="105" customWidth="1"/>
    <col min="15682" max="15692" width="6.140625" style="105" customWidth="1"/>
    <col min="15693" max="15695" width="4.140625" style="105" customWidth="1"/>
    <col min="15696" max="15750" width="6.140625" style="105" customWidth="1"/>
    <col min="15751" max="15785" width="4.140625" style="105"/>
    <col min="15786" max="15787" width="4.5703125" style="105" customWidth="1"/>
    <col min="15788" max="15788" width="24.5703125" style="105" customWidth="1"/>
    <col min="15789" max="15789" width="9.42578125" style="105" customWidth="1"/>
    <col min="15790" max="15830" width="6.140625" style="105" customWidth="1"/>
    <col min="15831" max="15831" width="7.140625" style="105" customWidth="1"/>
    <col min="15832" max="15847" width="6.140625" style="105" customWidth="1"/>
    <col min="15848" max="15848" width="5.28515625" style="105" customWidth="1"/>
    <col min="15849" max="15865" width="6.140625" style="105" customWidth="1"/>
    <col min="15866" max="15866" width="6.42578125" style="105" customWidth="1"/>
    <col min="15867" max="15889" width="6.140625" style="105" customWidth="1"/>
    <col min="15890" max="15890" width="9.7109375" style="105" customWidth="1"/>
    <col min="15891" max="15892" width="6.140625" style="105" customWidth="1"/>
    <col min="15893" max="15893" width="9" style="105" customWidth="1"/>
    <col min="15894" max="15919" width="6.140625" style="105" customWidth="1"/>
    <col min="15920" max="15920" width="11" style="105" customWidth="1"/>
    <col min="15921" max="15934" width="6.140625" style="105" customWidth="1"/>
    <col min="15935" max="15937" width="4.140625" style="105" customWidth="1"/>
    <col min="15938" max="15948" width="6.140625" style="105" customWidth="1"/>
    <col min="15949" max="15951" width="4.140625" style="105" customWidth="1"/>
    <col min="15952" max="16006" width="6.140625" style="105" customWidth="1"/>
    <col min="16007" max="16041" width="4.140625" style="105"/>
    <col min="16042" max="16043" width="4.5703125" style="105" customWidth="1"/>
    <col min="16044" max="16044" width="24.5703125" style="105" customWidth="1"/>
    <col min="16045" max="16045" width="9.42578125" style="105" customWidth="1"/>
    <col min="16046" max="16086" width="6.140625" style="105" customWidth="1"/>
    <col min="16087" max="16087" width="7.140625" style="105" customWidth="1"/>
    <col min="16088" max="16103" width="6.140625" style="105" customWidth="1"/>
    <col min="16104" max="16104" width="5.28515625" style="105" customWidth="1"/>
    <col min="16105" max="16121" width="6.140625" style="105" customWidth="1"/>
    <col min="16122" max="16122" width="6.42578125" style="105" customWidth="1"/>
    <col min="16123" max="16145" width="6.140625" style="105" customWidth="1"/>
    <col min="16146" max="16146" width="9.7109375" style="105" customWidth="1"/>
    <col min="16147" max="16148" width="6.140625" style="105" customWidth="1"/>
    <col min="16149" max="16149" width="9" style="105" customWidth="1"/>
    <col min="16150" max="16175" width="6.140625" style="105" customWidth="1"/>
    <col min="16176" max="16176" width="11" style="105" customWidth="1"/>
    <col min="16177" max="16190" width="6.140625" style="105" customWidth="1"/>
    <col min="16191" max="16193" width="4.140625" style="105" customWidth="1"/>
    <col min="16194" max="16204" width="6.140625" style="105" customWidth="1"/>
    <col min="16205" max="16207" width="4.140625" style="105" customWidth="1"/>
    <col min="16208" max="16262" width="6.140625" style="105" customWidth="1"/>
    <col min="16263" max="16384" width="4.140625" style="105"/>
  </cols>
  <sheetData>
    <row r="1" spans="1:155" s="86" customFormat="1" ht="12.75" customHeight="1">
      <c r="A1" s="83"/>
      <c r="B1" s="83"/>
      <c r="C1" s="84"/>
      <c r="D1" s="140" t="s">
        <v>220</v>
      </c>
      <c r="H1" s="128"/>
      <c r="I1" s="128"/>
      <c r="J1" s="128"/>
      <c r="K1" s="128"/>
      <c r="L1" s="128"/>
      <c r="M1" s="128"/>
      <c r="N1" s="128"/>
      <c r="O1" s="128"/>
      <c r="P1" s="140"/>
      <c r="Q1" s="128"/>
      <c r="R1" s="128"/>
      <c r="S1" s="128"/>
      <c r="T1" s="128"/>
      <c r="U1" s="128"/>
      <c r="DI1" s="88"/>
    </row>
    <row r="2" spans="1:155" s="86" customFormat="1" ht="12.75" customHeight="1">
      <c r="C2" s="149"/>
      <c r="D2" s="170" t="s">
        <v>221</v>
      </c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 t="s">
        <v>226</v>
      </c>
      <c r="Q2" s="170"/>
      <c r="R2" s="170"/>
      <c r="S2" s="170"/>
      <c r="T2" s="170"/>
      <c r="U2" s="170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29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21"/>
      <c r="DV2" s="121"/>
      <c r="DW2" s="121"/>
      <c r="DX2" s="121"/>
      <c r="DY2" s="121"/>
      <c r="DZ2" s="121"/>
      <c r="EA2" s="121"/>
      <c r="EB2" s="121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</row>
    <row r="3" spans="1:155" s="145" customFormat="1" ht="32.25" customHeight="1">
      <c r="A3" s="161" t="s">
        <v>9</v>
      </c>
      <c r="B3" s="161" t="s">
        <v>0</v>
      </c>
      <c r="C3" s="161" t="s">
        <v>10</v>
      </c>
      <c r="D3" s="171" t="s">
        <v>223</v>
      </c>
      <c r="E3" s="161" t="s">
        <v>222</v>
      </c>
      <c r="F3" s="161" t="s">
        <v>224</v>
      </c>
      <c r="G3" s="161" t="s">
        <v>230</v>
      </c>
      <c r="H3" s="161" t="s">
        <v>231</v>
      </c>
      <c r="I3" s="161" t="s">
        <v>232</v>
      </c>
      <c r="J3" s="161" t="s">
        <v>233</v>
      </c>
      <c r="K3" s="161" t="s">
        <v>234</v>
      </c>
      <c r="L3" s="161" t="s">
        <v>235</v>
      </c>
      <c r="M3" s="161" t="s">
        <v>236</v>
      </c>
      <c r="N3" s="161" t="s">
        <v>237</v>
      </c>
      <c r="O3" s="161" t="s">
        <v>225</v>
      </c>
      <c r="P3" s="171" t="s">
        <v>227</v>
      </c>
      <c r="Q3" s="161" t="s">
        <v>239</v>
      </c>
      <c r="R3" s="161" t="s">
        <v>240</v>
      </c>
      <c r="S3" s="161" t="s">
        <v>241</v>
      </c>
      <c r="T3" s="161" t="s">
        <v>242</v>
      </c>
      <c r="U3" s="161" t="s">
        <v>243</v>
      </c>
      <c r="V3" s="143"/>
      <c r="W3" s="143"/>
      <c r="X3" s="143"/>
      <c r="AV3" s="130"/>
    </row>
    <row r="4" spans="1:155" s="144" customFormat="1" ht="38.25" customHeight="1">
      <c r="A4" s="161"/>
      <c r="B4" s="161"/>
      <c r="C4" s="161"/>
      <c r="D4" s="171"/>
      <c r="E4" s="161"/>
      <c r="F4" s="161"/>
      <c r="G4" s="161"/>
      <c r="H4" s="161"/>
      <c r="I4" s="161"/>
      <c r="J4" s="161"/>
      <c r="K4" s="161"/>
      <c r="L4" s="161"/>
      <c r="M4" s="167"/>
      <c r="N4" s="167"/>
      <c r="O4" s="167"/>
      <c r="P4" s="171"/>
      <c r="Q4" s="167"/>
      <c r="R4" s="167"/>
      <c r="S4" s="161"/>
      <c r="T4" s="161"/>
      <c r="U4" s="161"/>
      <c r="V4" s="143"/>
      <c r="W4" s="143"/>
      <c r="X4" s="143"/>
      <c r="AV4" s="131"/>
    </row>
    <row r="5" spans="1:155" s="96" customFormat="1" ht="17.25" customHeight="1">
      <c r="A5" s="92"/>
      <c r="B5" s="92"/>
      <c r="C5" s="93" t="s">
        <v>63</v>
      </c>
      <c r="D5" s="147">
        <v>1</v>
      </c>
      <c r="E5" s="95">
        <v>2</v>
      </c>
      <c r="F5" s="95">
        <v>3</v>
      </c>
      <c r="G5" s="95">
        <v>4</v>
      </c>
      <c r="H5" s="95">
        <v>5</v>
      </c>
      <c r="I5" s="95">
        <v>6</v>
      </c>
      <c r="J5" s="95">
        <v>7</v>
      </c>
      <c r="K5" s="95">
        <v>8</v>
      </c>
      <c r="L5" s="95">
        <v>9</v>
      </c>
      <c r="M5" s="95">
        <v>10</v>
      </c>
      <c r="N5" s="95">
        <v>11</v>
      </c>
      <c r="O5" s="95">
        <v>12</v>
      </c>
      <c r="P5" s="110">
        <v>1</v>
      </c>
      <c r="Q5" s="95">
        <v>2</v>
      </c>
      <c r="R5" s="95">
        <v>3</v>
      </c>
      <c r="S5" s="95">
        <v>4</v>
      </c>
      <c r="T5" s="95">
        <v>5</v>
      </c>
      <c r="U5" s="95">
        <v>6</v>
      </c>
    </row>
    <row r="6" spans="1:155" s="88" customFormat="1">
      <c r="A6" s="92"/>
      <c r="B6" s="92">
        <f>B7+B12</f>
        <v>5</v>
      </c>
      <c r="C6" s="92" t="s">
        <v>64</v>
      </c>
      <c r="D6" s="111">
        <f>D7+D12</f>
        <v>119912.9</v>
      </c>
      <c r="E6" s="93">
        <f>E7+E12</f>
        <v>119912.9</v>
      </c>
      <c r="F6" s="93">
        <f t="shared" ref="F6:Q6" si="0">F7+F12</f>
        <v>262.89999999999998</v>
      </c>
      <c r="G6" s="93">
        <f t="shared" si="0"/>
        <v>41</v>
      </c>
      <c r="H6" s="93">
        <f t="shared" si="0"/>
        <v>136</v>
      </c>
      <c r="I6" s="93">
        <f t="shared" si="0"/>
        <v>0</v>
      </c>
      <c r="J6" s="93">
        <f t="shared" si="0"/>
        <v>99.4</v>
      </c>
      <c r="K6" s="93">
        <f t="shared" si="0"/>
        <v>49.8</v>
      </c>
      <c r="L6" s="93">
        <f>L7+L12</f>
        <v>119746.3</v>
      </c>
      <c r="M6" s="93">
        <f t="shared" si="0"/>
        <v>118967.09999999999</v>
      </c>
      <c r="N6" s="93">
        <f>N7+N12</f>
        <v>26.2</v>
      </c>
      <c r="O6" s="93">
        <f t="shared" si="0"/>
        <v>0</v>
      </c>
      <c r="P6" s="111">
        <f>P7+P12</f>
        <v>262.89999999999998</v>
      </c>
      <c r="Q6" s="93">
        <f t="shared" si="0"/>
        <v>98.2</v>
      </c>
      <c r="R6" s="93">
        <f>R7+R12</f>
        <v>164.7</v>
      </c>
      <c r="S6" s="93">
        <f>S7+S12</f>
        <v>0</v>
      </c>
      <c r="T6" s="93">
        <f>T7+T12</f>
        <v>0</v>
      </c>
      <c r="U6" s="93">
        <f>U7+U12</f>
        <v>0</v>
      </c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</row>
    <row r="7" spans="1:155" s="99" customFormat="1">
      <c r="A7" s="97"/>
      <c r="B7" s="97">
        <f>B8+B9+B10</f>
        <v>0</v>
      </c>
      <c r="C7" s="97" t="s">
        <v>119</v>
      </c>
      <c r="D7" s="112">
        <f t="shared" ref="D7:Q7" si="1">D8+D9+D10+D11</f>
        <v>0</v>
      </c>
      <c r="E7" s="98">
        <f t="shared" si="1"/>
        <v>0</v>
      </c>
      <c r="F7" s="98">
        <f t="shared" si="1"/>
        <v>0</v>
      </c>
      <c r="G7" s="98">
        <f t="shared" si="1"/>
        <v>0</v>
      </c>
      <c r="H7" s="98">
        <f t="shared" si="1"/>
        <v>0</v>
      </c>
      <c r="I7" s="98">
        <f t="shared" si="1"/>
        <v>0</v>
      </c>
      <c r="J7" s="98">
        <f t="shared" si="1"/>
        <v>0</v>
      </c>
      <c r="K7" s="98">
        <f t="shared" si="1"/>
        <v>0</v>
      </c>
      <c r="L7" s="98">
        <f>L8+L9+L10+L11</f>
        <v>0</v>
      </c>
      <c r="M7" s="98">
        <f t="shared" si="1"/>
        <v>0</v>
      </c>
      <c r="N7" s="98">
        <f>N8+N9+N10+N11</f>
        <v>0</v>
      </c>
      <c r="O7" s="98">
        <f t="shared" si="1"/>
        <v>0</v>
      </c>
      <c r="P7" s="112">
        <f>P8+P9+P10+P11</f>
        <v>0</v>
      </c>
      <c r="Q7" s="98">
        <f t="shared" si="1"/>
        <v>0</v>
      </c>
      <c r="R7" s="98">
        <f>R8+R9+R10+R11</f>
        <v>0</v>
      </c>
      <c r="S7" s="98">
        <f>S8+S9+S10+S11</f>
        <v>0</v>
      </c>
      <c r="T7" s="98">
        <f>T8+T9+T10+T11</f>
        <v>0</v>
      </c>
      <c r="U7" s="98">
        <f>U8+U9+U10+U11</f>
        <v>0</v>
      </c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</row>
    <row r="8" spans="1:155" s="86" customFormat="1">
      <c r="A8" s="149"/>
      <c r="B8" s="148">
        <f>COUNTIF($B$17:$B$96,"сшкс")</f>
        <v>0</v>
      </c>
      <c r="C8" s="100" t="s">
        <v>66</v>
      </c>
      <c r="D8" s="113">
        <f t="shared" ref="D8:S8" si="2">SUMIF($B$17:$B$96,"сшкс",D$17:D$96)</f>
        <v>0</v>
      </c>
      <c r="E8" s="100">
        <f>SUMIF($B$17:$B$96,"сшкс",E$17:E$96)</f>
        <v>0</v>
      </c>
      <c r="F8" s="100">
        <f t="shared" si="2"/>
        <v>0</v>
      </c>
      <c r="G8" s="100">
        <f t="shared" si="2"/>
        <v>0</v>
      </c>
      <c r="H8" s="100">
        <f t="shared" si="2"/>
        <v>0</v>
      </c>
      <c r="I8" s="100">
        <f t="shared" si="2"/>
        <v>0</v>
      </c>
      <c r="J8" s="100">
        <f t="shared" si="2"/>
        <v>0</v>
      </c>
      <c r="K8" s="100">
        <f t="shared" si="2"/>
        <v>0</v>
      </c>
      <c r="L8" s="100">
        <f t="shared" si="2"/>
        <v>0</v>
      </c>
      <c r="M8" s="100">
        <f t="shared" si="2"/>
        <v>0</v>
      </c>
      <c r="N8" s="100">
        <f t="shared" si="2"/>
        <v>0</v>
      </c>
      <c r="O8" s="100">
        <f t="shared" si="2"/>
        <v>0</v>
      </c>
      <c r="P8" s="113">
        <f t="shared" si="2"/>
        <v>0</v>
      </c>
      <c r="Q8" s="100">
        <f t="shared" si="2"/>
        <v>0</v>
      </c>
      <c r="R8" s="100">
        <f t="shared" si="2"/>
        <v>0</v>
      </c>
      <c r="S8" s="100">
        <f t="shared" si="2"/>
        <v>0</v>
      </c>
      <c r="T8" s="100">
        <f>SUMIF($B$17:$B$96,"сшкс",T$17:T$96)</f>
        <v>0</v>
      </c>
      <c r="U8" s="100">
        <f>SUMIF($B$17:$B$96,"сшкс",U$17:U$96)</f>
        <v>0</v>
      </c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</row>
    <row r="9" spans="1:155" s="86" customFormat="1">
      <c r="A9" s="149"/>
      <c r="B9" s="148">
        <f>COUNTIF($B$17:$B$96,"сс5")</f>
        <v>0</v>
      </c>
      <c r="C9" s="100" t="s">
        <v>67</v>
      </c>
      <c r="D9" s="113">
        <f t="shared" ref="D9:U9" si="3">SUMIF($B$17:$B$96,"сс5",D$17:D$96)</f>
        <v>0</v>
      </c>
      <c r="E9" s="100">
        <f t="shared" si="3"/>
        <v>0</v>
      </c>
      <c r="F9" s="100">
        <f t="shared" si="3"/>
        <v>0</v>
      </c>
      <c r="G9" s="100">
        <f t="shared" si="3"/>
        <v>0</v>
      </c>
      <c r="H9" s="100">
        <f t="shared" si="3"/>
        <v>0</v>
      </c>
      <c r="I9" s="100">
        <f t="shared" si="3"/>
        <v>0</v>
      </c>
      <c r="J9" s="100">
        <f t="shared" si="3"/>
        <v>0</v>
      </c>
      <c r="K9" s="100">
        <f t="shared" si="3"/>
        <v>0</v>
      </c>
      <c r="L9" s="100">
        <f t="shared" si="3"/>
        <v>0</v>
      </c>
      <c r="M9" s="100">
        <f t="shared" si="3"/>
        <v>0</v>
      </c>
      <c r="N9" s="100">
        <f t="shared" si="3"/>
        <v>0</v>
      </c>
      <c r="O9" s="100">
        <f t="shared" si="3"/>
        <v>0</v>
      </c>
      <c r="P9" s="113">
        <f t="shared" si="3"/>
        <v>0</v>
      </c>
      <c r="Q9" s="100">
        <f t="shared" si="3"/>
        <v>0</v>
      </c>
      <c r="R9" s="100">
        <f t="shared" si="3"/>
        <v>0</v>
      </c>
      <c r="S9" s="100">
        <f t="shared" si="3"/>
        <v>0</v>
      </c>
      <c r="T9" s="100">
        <f>SUMIF($B$17:$B$96,"сс5",T$17:T$96)</f>
        <v>0</v>
      </c>
      <c r="U9" s="100">
        <f t="shared" si="3"/>
        <v>0</v>
      </c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</row>
    <row r="10" spans="1:155" s="86" customFormat="1">
      <c r="A10" s="149"/>
      <c r="B10" s="148">
        <f>COUNTIF($B$17:$B$96,"сс6")</f>
        <v>0</v>
      </c>
      <c r="C10" s="100" t="s">
        <v>68</v>
      </c>
      <c r="D10" s="113">
        <f>SUMIF($B$17:$B$96,"сс6",D$17:D$96)</f>
        <v>0</v>
      </c>
      <c r="E10" s="100">
        <f t="shared" ref="E10:U10" si="4">SUMIF($B$17:$B$96,"сс6",E$17:E$96)</f>
        <v>0</v>
      </c>
      <c r="F10" s="100">
        <f t="shared" si="4"/>
        <v>0</v>
      </c>
      <c r="G10" s="100">
        <f t="shared" si="4"/>
        <v>0</v>
      </c>
      <c r="H10" s="100">
        <f t="shared" si="4"/>
        <v>0</v>
      </c>
      <c r="I10" s="100">
        <f t="shared" si="4"/>
        <v>0</v>
      </c>
      <c r="J10" s="100">
        <f t="shared" si="4"/>
        <v>0</v>
      </c>
      <c r="K10" s="100">
        <f t="shared" si="4"/>
        <v>0</v>
      </c>
      <c r="L10" s="100">
        <f t="shared" si="4"/>
        <v>0</v>
      </c>
      <c r="M10" s="100">
        <f t="shared" si="4"/>
        <v>0</v>
      </c>
      <c r="N10" s="100">
        <f t="shared" si="4"/>
        <v>0</v>
      </c>
      <c r="O10" s="100">
        <f t="shared" si="4"/>
        <v>0</v>
      </c>
      <c r="P10" s="113">
        <f t="shared" si="4"/>
        <v>0</v>
      </c>
      <c r="Q10" s="100">
        <f t="shared" si="4"/>
        <v>0</v>
      </c>
      <c r="R10" s="100">
        <f>SUMIF($B$17:$B$96,"сс6",R$17:R$96)</f>
        <v>0</v>
      </c>
      <c r="S10" s="100">
        <f t="shared" si="4"/>
        <v>0</v>
      </c>
      <c r="T10" s="100">
        <f>SUMIF($B$17:$B$96,"сс6",T$17:T$96)</f>
        <v>0</v>
      </c>
      <c r="U10" s="100">
        <f t="shared" si="4"/>
        <v>0</v>
      </c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</row>
    <row r="11" spans="1:155" s="86" customFormat="1">
      <c r="A11" s="149"/>
      <c r="B11" s="148">
        <f>COUNTIF($B$17:$B$96,"сгр")</f>
        <v>0</v>
      </c>
      <c r="C11" s="100" t="s">
        <v>69</v>
      </c>
      <c r="D11" s="113">
        <f t="shared" ref="D11:U11" si="5">SUMIF($B$17:$B$96,"сгр",D$17:D$96)</f>
        <v>0</v>
      </c>
      <c r="E11" s="100">
        <f t="shared" si="5"/>
        <v>0</v>
      </c>
      <c r="F11" s="100">
        <f t="shared" si="5"/>
        <v>0</v>
      </c>
      <c r="G11" s="100">
        <f t="shared" si="5"/>
        <v>0</v>
      </c>
      <c r="H11" s="100">
        <f t="shared" si="5"/>
        <v>0</v>
      </c>
      <c r="I11" s="100">
        <f t="shared" si="5"/>
        <v>0</v>
      </c>
      <c r="J11" s="100">
        <f t="shared" si="5"/>
        <v>0</v>
      </c>
      <c r="K11" s="100">
        <f t="shared" si="5"/>
        <v>0</v>
      </c>
      <c r="L11" s="100">
        <f t="shared" si="5"/>
        <v>0</v>
      </c>
      <c r="M11" s="100">
        <f t="shared" si="5"/>
        <v>0</v>
      </c>
      <c r="N11" s="100">
        <f t="shared" si="5"/>
        <v>0</v>
      </c>
      <c r="O11" s="100">
        <f t="shared" si="5"/>
        <v>0</v>
      </c>
      <c r="P11" s="113">
        <f t="shared" si="5"/>
        <v>0</v>
      </c>
      <c r="Q11" s="100">
        <f t="shared" si="5"/>
        <v>0</v>
      </c>
      <c r="R11" s="100">
        <f t="shared" si="5"/>
        <v>0</v>
      </c>
      <c r="S11" s="100">
        <f t="shared" si="5"/>
        <v>0</v>
      </c>
      <c r="T11" s="100">
        <f>SUMIF($B$17:$B$96,"сгр",T$17:T$96)</f>
        <v>0</v>
      </c>
      <c r="U11" s="100">
        <f t="shared" si="5"/>
        <v>0</v>
      </c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</row>
    <row r="12" spans="1:155" s="103" customFormat="1">
      <c r="A12" s="101"/>
      <c r="B12" s="19">
        <f>B13+B14+B16+B15</f>
        <v>5</v>
      </c>
      <c r="C12" s="101" t="s">
        <v>120</v>
      </c>
      <c r="D12" s="114">
        <f t="shared" ref="D12:Q12" si="6">D13+D14+D15+D16</f>
        <v>119912.9</v>
      </c>
      <c r="E12" s="102">
        <f t="shared" si="6"/>
        <v>119912.9</v>
      </c>
      <c r="F12" s="102">
        <f t="shared" si="6"/>
        <v>262.89999999999998</v>
      </c>
      <c r="G12" s="102">
        <f t="shared" si="6"/>
        <v>41</v>
      </c>
      <c r="H12" s="102">
        <f t="shared" si="6"/>
        <v>136</v>
      </c>
      <c r="I12" s="102">
        <f t="shared" si="6"/>
        <v>0</v>
      </c>
      <c r="J12" s="102">
        <f t="shared" si="6"/>
        <v>99.4</v>
      </c>
      <c r="K12" s="102">
        <f t="shared" si="6"/>
        <v>49.8</v>
      </c>
      <c r="L12" s="102">
        <f>L13+L14+L15+L16</f>
        <v>119746.3</v>
      </c>
      <c r="M12" s="102">
        <f t="shared" si="6"/>
        <v>118967.09999999999</v>
      </c>
      <c r="N12" s="102">
        <f>N13+N14+N15+N16</f>
        <v>26.2</v>
      </c>
      <c r="O12" s="102">
        <f t="shared" si="6"/>
        <v>0</v>
      </c>
      <c r="P12" s="114">
        <f>P13+P14+P15+P16</f>
        <v>262.89999999999998</v>
      </c>
      <c r="Q12" s="102">
        <f t="shared" si="6"/>
        <v>98.2</v>
      </c>
      <c r="R12" s="102">
        <f>R13+R14+R15+R16</f>
        <v>164.7</v>
      </c>
      <c r="S12" s="102">
        <f>S13+S14+S15+S16</f>
        <v>0</v>
      </c>
      <c r="T12" s="102">
        <f>T13+T14+T15+T16</f>
        <v>0</v>
      </c>
      <c r="U12" s="102">
        <f>U13+U14+U15+U16</f>
        <v>0</v>
      </c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</row>
    <row r="13" spans="1:155" s="86" customFormat="1">
      <c r="A13" s="149"/>
      <c r="B13" s="148">
        <f>COUNTIF($B$17:$B$96,"гшкс")</f>
        <v>0</v>
      </c>
      <c r="C13" s="100" t="s">
        <v>71</v>
      </c>
      <c r="D13" s="113">
        <f t="shared" ref="D13:U13" si="7">SUMIF($B$17:$B$96,"гшкс",D$17:D$96)</f>
        <v>0</v>
      </c>
      <c r="E13" s="100">
        <f t="shared" si="7"/>
        <v>0</v>
      </c>
      <c r="F13" s="100">
        <f t="shared" si="7"/>
        <v>0</v>
      </c>
      <c r="G13" s="100">
        <f t="shared" si="7"/>
        <v>0</v>
      </c>
      <c r="H13" s="100">
        <f t="shared" si="7"/>
        <v>0</v>
      </c>
      <c r="I13" s="100">
        <f t="shared" si="7"/>
        <v>0</v>
      </c>
      <c r="J13" s="100">
        <f t="shared" si="7"/>
        <v>0</v>
      </c>
      <c r="K13" s="100">
        <f t="shared" si="7"/>
        <v>0</v>
      </c>
      <c r="L13" s="100">
        <f t="shared" si="7"/>
        <v>0</v>
      </c>
      <c r="M13" s="100">
        <f t="shared" si="7"/>
        <v>0</v>
      </c>
      <c r="N13" s="100">
        <f t="shared" si="7"/>
        <v>0</v>
      </c>
      <c r="O13" s="100">
        <f t="shared" si="7"/>
        <v>0</v>
      </c>
      <c r="P13" s="113">
        <f t="shared" si="7"/>
        <v>0</v>
      </c>
      <c r="Q13" s="100">
        <f>SUMIF($B$17:$B$96,"гшкс",Q$17:Q$96)</f>
        <v>0</v>
      </c>
      <c r="R13" s="100">
        <f t="shared" si="7"/>
        <v>0</v>
      </c>
      <c r="S13" s="100">
        <f t="shared" si="7"/>
        <v>0</v>
      </c>
      <c r="T13" s="100">
        <f>SUMIF($B$17:$B$96,"гшкс",T$17:T$96)</f>
        <v>0</v>
      </c>
      <c r="U13" s="100">
        <f t="shared" si="7"/>
        <v>0</v>
      </c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</row>
    <row r="14" spans="1:155" s="86" customFormat="1">
      <c r="A14" s="149"/>
      <c r="B14" s="148">
        <f>COUNTIF($B$17:$B$96,"гс5")</f>
        <v>5</v>
      </c>
      <c r="C14" s="100" t="s">
        <v>72</v>
      </c>
      <c r="D14" s="113">
        <f t="shared" ref="D14:U14" si="8">SUMIF($B$17:$B$96,"гс5",D$17:D$96)</f>
        <v>119912.9</v>
      </c>
      <c r="E14" s="100">
        <f>SUMIF($B$17:$B$96,"гс5",E$17:E$96)</f>
        <v>119912.9</v>
      </c>
      <c r="F14" s="100">
        <f>SUMIF($B$17:$B$96,"гс5",F$17:F$96)</f>
        <v>262.89999999999998</v>
      </c>
      <c r="G14" s="100">
        <f t="shared" si="8"/>
        <v>41</v>
      </c>
      <c r="H14" s="100">
        <f t="shared" si="8"/>
        <v>136</v>
      </c>
      <c r="I14" s="100">
        <f t="shared" si="8"/>
        <v>0</v>
      </c>
      <c r="J14" s="100">
        <f t="shared" si="8"/>
        <v>99.4</v>
      </c>
      <c r="K14" s="100">
        <f t="shared" si="8"/>
        <v>49.8</v>
      </c>
      <c r="L14" s="100">
        <f t="shared" si="8"/>
        <v>119746.3</v>
      </c>
      <c r="M14" s="100">
        <f t="shared" si="8"/>
        <v>118967.09999999999</v>
      </c>
      <c r="N14" s="100">
        <f t="shared" si="8"/>
        <v>26.2</v>
      </c>
      <c r="O14" s="100">
        <f t="shared" si="8"/>
        <v>0</v>
      </c>
      <c r="P14" s="113">
        <f t="shared" si="8"/>
        <v>262.89999999999998</v>
      </c>
      <c r="Q14" s="100">
        <f t="shared" si="8"/>
        <v>98.2</v>
      </c>
      <c r="R14" s="100">
        <f t="shared" si="8"/>
        <v>164.7</v>
      </c>
      <c r="S14" s="100">
        <f>SUMIF($B$17:$B$96,"гс5",S$17:S$96)</f>
        <v>0</v>
      </c>
      <c r="T14" s="100">
        <f>SUMIF($B$17:$B$96,"гс5",T$17:T$96)</f>
        <v>0</v>
      </c>
      <c r="U14" s="100">
        <f t="shared" si="8"/>
        <v>0</v>
      </c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</row>
    <row r="15" spans="1:155" s="86" customFormat="1">
      <c r="A15" s="149"/>
      <c r="B15" s="148">
        <f>COUNTIF($B$17:$B$96,"гс6")</f>
        <v>0</v>
      </c>
      <c r="C15" s="100" t="s">
        <v>73</v>
      </c>
      <c r="D15" s="113">
        <f t="shared" ref="D15:U15" si="9">SUMIF($B$17:$B$96,"гс6",D$17:D$96)</f>
        <v>0</v>
      </c>
      <c r="E15" s="100">
        <f>SUMIF($B$17:$B$96,"гс6",E$17:E$96)</f>
        <v>0</v>
      </c>
      <c r="F15" s="100">
        <f t="shared" si="9"/>
        <v>0</v>
      </c>
      <c r="G15" s="100">
        <f t="shared" si="9"/>
        <v>0</v>
      </c>
      <c r="H15" s="100">
        <f t="shared" si="9"/>
        <v>0</v>
      </c>
      <c r="I15" s="100">
        <f t="shared" si="9"/>
        <v>0</v>
      </c>
      <c r="J15" s="100">
        <f t="shared" si="9"/>
        <v>0</v>
      </c>
      <c r="K15" s="100">
        <f t="shared" si="9"/>
        <v>0</v>
      </c>
      <c r="L15" s="100">
        <f t="shared" si="9"/>
        <v>0</v>
      </c>
      <c r="M15" s="100">
        <f t="shared" si="9"/>
        <v>0</v>
      </c>
      <c r="N15" s="100">
        <f>SUMIF($B$17:$B$96,"гс6",N$17:N$96)</f>
        <v>0</v>
      </c>
      <c r="O15" s="100">
        <f t="shared" si="9"/>
        <v>0</v>
      </c>
      <c r="P15" s="113">
        <f t="shared" si="9"/>
        <v>0</v>
      </c>
      <c r="Q15" s="100">
        <f t="shared" si="9"/>
        <v>0</v>
      </c>
      <c r="R15" s="100">
        <f t="shared" si="9"/>
        <v>0</v>
      </c>
      <c r="S15" s="100">
        <f t="shared" si="9"/>
        <v>0</v>
      </c>
      <c r="T15" s="100">
        <f>SUMIF($B$17:$B$96,"гс6",T$17:T$96)</f>
        <v>0</v>
      </c>
      <c r="U15" s="100">
        <f t="shared" si="9"/>
        <v>0</v>
      </c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</row>
    <row r="16" spans="1:155" s="86" customFormat="1">
      <c r="A16" s="149"/>
      <c r="B16" s="148">
        <f>COUNTIF($B$17:$B$96,"ггр")</f>
        <v>0</v>
      </c>
      <c r="C16" s="100" t="s">
        <v>74</v>
      </c>
      <c r="D16" s="113">
        <f t="shared" ref="D16:U16" si="10">SUMIF($B$17:$B$96,"ггр",D$17:D$96)</f>
        <v>0</v>
      </c>
      <c r="E16" s="100">
        <f>SUMIF($B$17:$B$96,"ггр",E$17:E$96)</f>
        <v>0</v>
      </c>
      <c r="F16" s="100">
        <f t="shared" si="10"/>
        <v>0</v>
      </c>
      <c r="G16" s="100">
        <f t="shared" si="10"/>
        <v>0</v>
      </c>
      <c r="H16" s="100">
        <f t="shared" si="10"/>
        <v>0</v>
      </c>
      <c r="I16" s="100">
        <f t="shared" si="10"/>
        <v>0</v>
      </c>
      <c r="J16" s="100">
        <f t="shared" si="10"/>
        <v>0</v>
      </c>
      <c r="K16" s="100">
        <f t="shared" si="10"/>
        <v>0</v>
      </c>
      <c r="L16" s="100">
        <f t="shared" si="10"/>
        <v>0</v>
      </c>
      <c r="M16" s="100">
        <f t="shared" si="10"/>
        <v>0</v>
      </c>
      <c r="N16" s="100">
        <f t="shared" si="10"/>
        <v>0</v>
      </c>
      <c r="O16" s="100">
        <f t="shared" si="10"/>
        <v>0</v>
      </c>
      <c r="P16" s="113">
        <f t="shared" si="10"/>
        <v>0</v>
      </c>
      <c r="Q16" s="100">
        <f t="shared" si="10"/>
        <v>0</v>
      </c>
      <c r="R16" s="100">
        <f t="shared" si="10"/>
        <v>0</v>
      </c>
      <c r="S16" s="100">
        <f t="shared" si="10"/>
        <v>0</v>
      </c>
      <c r="T16" s="100">
        <f>SUMIF($B$17:$B$96,"ггр",T$17:T$96)</f>
        <v>0</v>
      </c>
      <c r="U16" s="100">
        <f t="shared" si="10"/>
        <v>0</v>
      </c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</row>
    <row r="17" spans="1:21" ht="24">
      <c r="A17" s="149">
        <v>1</v>
      </c>
      <c r="B17" s="90" t="str">
        <f>'раздел 1-2'!B17</f>
        <v>гс5</v>
      </c>
      <c r="C17" s="90" t="str">
        <f>'раздел 1-2'!C17</f>
        <v>МАДОУ С ЦРР "Золотой ключик"</v>
      </c>
      <c r="D17" s="115">
        <f>E17+O17</f>
        <v>153.69999999999999</v>
      </c>
      <c r="E17" s="86">
        <f>G17+J17+L17+N17</f>
        <v>153.69999999999999</v>
      </c>
      <c r="F17" s="105">
        <v>153.69999999999999</v>
      </c>
      <c r="G17" s="105">
        <v>41</v>
      </c>
      <c r="H17" s="105">
        <v>41</v>
      </c>
      <c r="I17" s="105">
        <v>0</v>
      </c>
      <c r="J17" s="105">
        <v>49.6</v>
      </c>
      <c r="K17" s="105">
        <v>0</v>
      </c>
      <c r="L17" s="105">
        <v>63.1</v>
      </c>
      <c r="M17" s="105">
        <v>37.1</v>
      </c>
      <c r="N17" s="105">
        <v>0</v>
      </c>
      <c r="O17" s="105">
        <v>0</v>
      </c>
      <c r="P17" s="115">
        <f>Q17+R17+S17</f>
        <v>153.69999999999999</v>
      </c>
      <c r="Q17" s="105">
        <v>68</v>
      </c>
      <c r="R17" s="105">
        <v>85.7</v>
      </c>
      <c r="S17" s="105">
        <v>0</v>
      </c>
      <c r="T17" s="105">
        <v>0</v>
      </c>
      <c r="U17" s="105">
        <v>0</v>
      </c>
    </row>
    <row r="18" spans="1:21" ht="24">
      <c r="A18" s="149">
        <v>2</v>
      </c>
      <c r="B18" s="90" t="str">
        <f>'раздел 1-2'!B18</f>
        <v>гс5</v>
      </c>
      <c r="C18" s="90" t="str">
        <f>'раздел 1-2'!C18</f>
        <v>МБДОУ ЦРР детский сад "Теремок"</v>
      </c>
      <c r="D18" s="115">
        <f t="shared" ref="D18:D81" si="11">E18+O18</f>
        <v>119519.3</v>
      </c>
      <c r="E18" s="86">
        <f t="shared" ref="E18:E81" si="12">G18+J18+L18+N18</f>
        <v>119519.3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119519.3</v>
      </c>
      <c r="M18" s="105">
        <v>118835</v>
      </c>
      <c r="N18" s="105">
        <v>0</v>
      </c>
      <c r="O18" s="105">
        <v>0</v>
      </c>
      <c r="P18" s="115">
        <f t="shared" ref="P18:P81" si="13">Q18+R18+S18</f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</row>
    <row r="19" spans="1:21" ht="36">
      <c r="A19" s="149">
        <v>3</v>
      </c>
      <c r="B19" s="90" t="str">
        <f>'раздел 1-2'!B19</f>
        <v>гс5</v>
      </c>
      <c r="C19" s="90" t="str">
        <f>'раздел 1-2'!C19</f>
        <v>МБДОУ ДС комбинированного вида "Серебряное копытце"</v>
      </c>
      <c r="D19" s="115">
        <f t="shared" si="11"/>
        <v>109.2</v>
      </c>
      <c r="E19" s="86">
        <f t="shared" si="12"/>
        <v>109.2</v>
      </c>
      <c r="F19" s="105">
        <v>109.2</v>
      </c>
      <c r="G19" s="105">
        <v>0</v>
      </c>
      <c r="H19" s="105">
        <v>0</v>
      </c>
      <c r="I19" s="105">
        <v>0</v>
      </c>
      <c r="J19" s="105">
        <v>49.8</v>
      </c>
      <c r="K19" s="105">
        <v>49.8</v>
      </c>
      <c r="L19" s="105">
        <v>33.200000000000003</v>
      </c>
      <c r="M19" s="105">
        <v>14.2</v>
      </c>
      <c r="N19" s="105">
        <v>26.2</v>
      </c>
      <c r="O19" s="105">
        <v>0</v>
      </c>
      <c r="P19" s="115">
        <f t="shared" si="13"/>
        <v>109.2</v>
      </c>
      <c r="Q19" s="105">
        <v>30.2</v>
      </c>
      <c r="R19" s="105">
        <v>79</v>
      </c>
      <c r="S19" s="105">
        <v>0</v>
      </c>
      <c r="T19" s="105">
        <v>0</v>
      </c>
      <c r="U19" s="105">
        <v>0</v>
      </c>
    </row>
    <row r="20" spans="1:21" ht="36">
      <c r="A20" s="149">
        <v>4</v>
      </c>
      <c r="B20" s="90" t="str">
        <f>'раздел 1-2'!B20</f>
        <v>гс5</v>
      </c>
      <c r="C20" s="90" t="str">
        <f>'раздел 1-2'!C20</f>
        <v>МБДОУ ЯС комбинированного вида "Подснежник"</v>
      </c>
      <c r="D20" s="115">
        <f t="shared" si="11"/>
        <v>65.5</v>
      </c>
      <c r="E20" s="86">
        <f t="shared" si="12"/>
        <v>65.5</v>
      </c>
      <c r="F20" s="105">
        <v>0</v>
      </c>
      <c r="G20" s="105">
        <v>0</v>
      </c>
      <c r="H20" s="105">
        <v>95</v>
      </c>
      <c r="I20" s="105">
        <v>0</v>
      </c>
      <c r="J20" s="105">
        <v>0</v>
      </c>
      <c r="K20" s="105">
        <v>0</v>
      </c>
      <c r="L20" s="105">
        <v>65.5</v>
      </c>
      <c r="M20" s="105">
        <v>41.9</v>
      </c>
      <c r="N20" s="105">
        <v>0</v>
      </c>
      <c r="O20" s="105">
        <v>0</v>
      </c>
      <c r="P20" s="115">
        <f t="shared" si="13"/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</row>
    <row r="21" spans="1:21">
      <c r="A21" s="149">
        <v>5</v>
      </c>
      <c r="B21" s="90" t="str">
        <f>'раздел 1-2'!B21</f>
        <v>гс5</v>
      </c>
      <c r="C21" s="90" t="str">
        <f>'раздел 1-2'!C21</f>
        <v>МАДОУ д/с "Брусничка"</v>
      </c>
      <c r="D21" s="115">
        <f t="shared" si="11"/>
        <v>65.2</v>
      </c>
      <c r="E21" s="86">
        <f t="shared" si="12"/>
        <v>65.2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65.2</v>
      </c>
      <c r="M21" s="105">
        <v>38.9</v>
      </c>
      <c r="N21" s="105">
        <v>0</v>
      </c>
      <c r="O21" s="105">
        <v>0</v>
      </c>
      <c r="P21" s="115">
        <f t="shared" si="13"/>
        <v>0</v>
      </c>
      <c r="Q21" s="105">
        <v>0</v>
      </c>
      <c r="R21" s="105">
        <v>0</v>
      </c>
      <c r="S21" s="105">
        <v>0</v>
      </c>
      <c r="T21" s="105">
        <v>0</v>
      </c>
      <c r="U21" s="105">
        <v>0</v>
      </c>
    </row>
    <row r="22" spans="1:21">
      <c r="A22" s="149">
        <v>6</v>
      </c>
      <c r="B22" s="90">
        <f>'раздел 1-2'!B22</f>
        <v>0</v>
      </c>
      <c r="C22" s="90">
        <f>'раздел 1-2'!C22</f>
        <v>0</v>
      </c>
      <c r="D22" s="115">
        <f t="shared" si="11"/>
        <v>0</v>
      </c>
      <c r="E22" s="86">
        <f t="shared" si="12"/>
        <v>0</v>
      </c>
      <c r="P22" s="115">
        <f t="shared" si="13"/>
        <v>0</v>
      </c>
    </row>
    <row r="23" spans="1:21">
      <c r="A23" s="149">
        <v>7</v>
      </c>
      <c r="B23" s="90">
        <f>'раздел 1-2'!B23</f>
        <v>0</v>
      </c>
      <c r="C23" s="90">
        <f>'раздел 1-2'!C23</f>
        <v>0</v>
      </c>
      <c r="D23" s="115">
        <f t="shared" si="11"/>
        <v>0</v>
      </c>
      <c r="E23" s="86">
        <f t="shared" si="12"/>
        <v>0</v>
      </c>
      <c r="P23" s="115">
        <f t="shared" si="13"/>
        <v>0</v>
      </c>
    </row>
    <row r="24" spans="1:21">
      <c r="A24" s="149">
        <v>8</v>
      </c>
      <c r="B24" s="90">
        <f>'раздел 1-2'!B24</f>
        <v>0</v>
      </c>
      <c r="C24" s="90">
        <f>'раздел 1-2'!C24</f>
        <v>0</v>
      </c>
      <c r="D24" s="115">
        <f t="shared" si="11"/>
        <v>0</v>
      </c>
      <c r="E24" s="86">
        <f t="shared" si="12"/>
        <v>0</v>
      </c>
      <c r="P24" s="115">
        <f t="shared" si="13"/>
        <v>0</v>
      </c>
    </row>
    <row r="25" spans="1:21">
      <c r="A25" s="149">
        <v>9</v>
      </c>
      <c r="B25" s="90">
        <f>'раздел 1-2'!B25</f>
        <v>0</v>
      </c>
      <c r="C25" s="90">
        <f>'раздел 1-2'!C25</f>
        <v>0</v>
      </c>
      <c r="D25" s="115">
        <f t="shared" si="11"/>
        <v>0</v>
      </c>
      <c r="E25" s="86">
        <f t="shared" si="12"/>
        <v>0</v>
      </c>
      <c r="P25" s="115">
        <f t="shared" si="13"/>
        <v>0</v>
      </c>
    </row>
    <row r="26" spans="1:21">
      <c r="A26" s="149">
        <v>10</v>
      </c>
      <c r="B26" s="90">
        <f>'раздел 1-2'!B26</f>
        <v>0</v>
      </c>
      <c r="C26" s="90">
        <f>'раздел 1-2'!C26</f>
        <v>0</v>
      </c>
      <c r="D26" s="115">
        <f t="shared" si="11"/>
        <v>0</v>
      </c>
      <c r="E26" s="86">
        <f t="shared" si="12"/>
        <v>0</v>
      </c>
      <c r="P26" s="115">
        <f t="shared" si="13"/>
        <v>0</v>
      </c>
    </row>
    <row r="27" spans="1:21">
      <c r="A27" s="149">
        <v>11</v>
      </c>
      <c r="B27" s="90">
        <f>'раздел 1-2'!B27</f>
        <v>0</v>
      </c>
      <c r="C27" s="90">
        <f>'раздел 1-2'!C27</f>
        <v>0</v>
      </c>
      <c r="D27" s="115">
        <f t="shared" si="11"/>
        <v>0</v>
      </c>
      <c r="E27" s="86">
        <f t="shared" si="12"/>
        <v>0</v>
      </c>
      <c r="P27" s="115">
        <f t="shared" si="13"/>
        <v>0</v>
      </c>
    </row>
    <row r="28" spans="1:21">
      <c r="A28" s="149">
        <v>12</v>
      </c>
      <c r="B28" s="90">
        <f>'раздел 1-2'!B28</f>
        <v>0</v>
      </c>
      <c r="C28" s="90">
        <f>'раздел 1-2'!C28</f>
        <v>0</v>
      </c>
      <c r="D28" s="115">
        <f t="shared" si="11"/>
        <v>0</v>
      </c>
      <c r="E28" s="86">
        <f t="shared" si="12"/>
        <v>0</v>
      </c>
      <c r="P28" s="115">
        <f t="shared" si="13"/>
        <v>0</v>
      </c>
    </row>
    <row r="29" spans="1:21">
      <c r="A29" s="149">
        <v>13</v>
      </c>
      <c r="B29" s="90">
        <f>'раздел 1-2'!B29</f>
        <v>0</v>
      </c>
      <c r="C29" s="90">
        <f>'раздел 1-2'!C29</f>
        <v>0</v>
      </c>
      <c r="D29" s="115">
        <f t="shared" si="11"/>
        <v>0</v>
      </c>
      <c r="E29" s="86">
        <f t="shared" si="12"/>
        <v>0</v>
      </c>
      <c r="P29" s="115">
        <f t="shared" si="13"/>
        <v>0</v>
      </c>
    </row>
    <row r="30" spans="1:21">
      <c r="A30" s="149">
        <v>14</v>
      </c>
      <c r="B30" s="90">
        <f>'раздел 1-2'!B30</f>
        <v>0</v>
      </c>
      <c r="C30" s="90">
        <f>'раздел 1-2'!C30</f>
        <v>0</v>
      </c>
      <c r="D30" s="115">
        <f t="shared" si="11"/>
        <v>0</v>
      </c>
      <c r="E30" s="86">
        <f t="shared" si="12"/>
        <v>0</v>
      </c>
      <c r="P30" s="115">
        <f t="shared" si="13"/>
        <v>0</v>
      </c>
    </row>
    <row r="31" spans="1:21">
      <c r="A31" s="149">
        <v>15</v>
      </c>
      <c r="B31" s="90">
        <f>'раздел 1-2'!B31</f>
        <v>0</v>
      </c>
      <c r="C31" s="90">
        <f>'раздел 1-2'!C31</f>
        <v>0</v>
      </c>
      <c r="D31" s="115">
        <f t="shared" si="11"/>
        <v>0</v>
      </c>
      <c r="E31" s="86">
        <f t="shared" si="12"/>
        <v>0</v>
      </c>
      <c r="P31" s="115">
        <f t="shared" si="13"/>
        <v>0</v>
      </c>
    </row>
    <row r="32" spans="1:21">
      <c r="A32" s="149">
        <v>16</v>
      </c>
      <c r="B32" s="90">
        <f>'раздел 1-2'!B32</f>
        <v>0</v>
      </c>
      <c r="C32" s="90">
        <f>'раздел 1-2'!C32</f>
        <v>0</v>
      </c>
      <c r="D32" s="115">
        <f t="shared" si="11"/>
        <v>0</v>
      </c>
      <c r="E32" s="86">
        <f t="shared" si="12"/>
        <v>0</v>
      </c>
      <c r="P32" s="115">
        <f t="shared" si="13"/>
        <v>0</v>
      </c>
    </row>
    <row r="33" spans="1:16">
      <c r="A33" s="149">
        <v>17</v>
      </c>
      <c r="B33" s="90">
        <f>'раздел 1-2'!B33</f>
        <v>0</v>
      </c>
      <c r="C33" s="90">
        <f>'раздел 1-2'!C33</f>
        <v>0</v>
      </c>
      <c r="D33" s="115">
        <f t="shared" si="11"/>
        <v>0</v>
      </c>
      <c r="E33" s="86">
        <f t="shared" si="12"/>
        <v>0</v>
      </c>
      <c r="P33" s="115">
        <f t="shared" si="13"/>
        <v>0</v>
      </c>
    </row>
    <row r="34" spans="1:16">
      <c r="A34" s="149">
        <v>18</v>
      </c>
      <c r="B34" s="90">
        <f>'раздел 1-2'!B34</f>
        <v>0</v>
      </c>
      <c r="C34" s="90">
        <f>'раздел 1-2'!C34</f>
        <v>0</v>
      </c>
      <c r="D34" s="115">
        <f t="shared" si="11"/>
        <v>0</v>
      </c>
      <c r="E34" s="86">
        <f t="shared" si="12"/>
        <v>0</v>
      </c>
      <c r="P34" s="115">
        <f t="shared" si="13"/>
        <v>0</v>
      </c>
    </row>
    <row r="35" spans="1:16">
      <c r="A35" s="149">
        <v>19</v>
      </c>
      <c r="B35" s="90">
        <f>'раздел 1-2'!B35</f>
        <v>0</v>
      </c>
      <c r="C35" s="90">
        <f>'раздел 1-2'!C35</f>
        <v>0</v>
      </c>
      <c r="D35" s="115">
        <f t="shared" si="11"/>
        <v>0</v>
      </c>
      <c r="E35" s="86">
        <f t="shared" si="12"/>
        <v>0</v>
      </c>
      <c r="P35" s="115">
        <f t="shared" si="13"/>
        <v>0</v>
      </c>
    </row>
    <row r="36" spans="1:16">
      <c r="A36" s="149">
        <v>20</v>
      </c>
      <c r="B36" s="90">
        <f>'раздел 1-2'!B36</f>
        <v>0</v>
      </c>
      <c r="C36" s="90">
        <f>'раздел 1-2'!C36</f>
        <v>0</v>
      </c>
      <c r="D36" s="115">
        <f t="shared" si="11"/>
        <v>0</v>
      </c>
      <c r="E36" s="86">
        <f t="shared" si="12"/>
        <v>0</v>
      </c>
      <c r="P36" s="115">
        <f t="shared" si="13"/>
        <v>0</v>
      </c>
    </row>
    <row r="37" spans="1:16">
      <c r="A37" s="149">
        <v>21</v>
      </c>
      <c r="B37" s="90">
        <f>'раздел 1-2'!B37</f>
        <v>0</v>
      </c>
      <c r="C37" s="90">
        <f>'раздел 1-2'!C37</f>
        <v>0</v>
      </c>
      <c r="D37" s="115">
        <f t="shared" si="11"/>
        <v>0</v>
      </c>
      <c r="E37" s="86">
        <f t="shared" si="12"/>
        <v>0</v>
      </c>
      <c r="P37" s="115">
        <f t="shared" si="13"/>
        <v>0</v>
      </c>
    </row>
    <row r="38" spans="1:16">
      <c r="A38" s="149">
        <v>22</v>
      </c>
      <c r="B38" s="90">
        <f>'раздел 1-2'!B38</f>
        <v>0</v>
      </c>
      <c r="C38" s="90">
        <f>'раздел 1-2'!C38</f>
        <v>0</v>
      </c>
      <c r="D38" s="115">
        <f t="shared" si="11"/>
        <v>0</v>
      </c>
      <c r="E38" s="86">
        <f t="shared" si="12"/>
        <v>0</v>
      </c>
      <c r="P38" s="115">
        <f t="shared" si="13"/>
        <v>0</v>
      </c>
    </row>
    <row r="39" spans="1:16">
      <c r="A39" s="149">
        <v>23</v>
      </c>
      <c r="B39" s="90">
        <f>'раздел 1-2'!B39</f>
        <v>0</v>
      </c>
      <c r="C39" s="90">
        <f>'раздел 1-2'!C39</f>
        <v>0</v>
      </c>
      <c r="D39" s="115">
        <f t="shared" si="11"/>
        <v>0</v>
      </c>
      <c r="E39" s="86">
        <f t="shared" si="12"/>
        <v>0</v>
      </c>
      <c r="P39" s="115">
        <f t="shared" si="13"/>
        <v>0</v>
      </c>
    </row>
    <row r="40" spans="1:16">
      <c r="A40" s="149">
        <v>24</v>
      </c>
      <c r="B40" s="90">
        <f>'раздел 1-2'!B40</f>
        <v>0</v>
      </c>
      <c r="C40" s="90">
        <f>'раздел 1-2'!C40</f>
        <v>0</v>
      </c>
      <c r="D40" s="115">
        <f t="shared" si="11"/>
        <v>0</v>
      </c>
      <c r="E40" s="86">
        <f t="shared" si="12"/>
        <v>0</v>
      </c>
      <c r="P40" s="115">
        <f t="shared" si="13"/>
        <v>0</v>
      </c>
    </row>
    <row r="41" spans="1:16">
      <c r="A41" s="149">
        <v>25</v>
      </c>
      <c r="B41" s="90">
        <f>'раздел 1-2'!B41</f>
        <v>0</v>
      </c>
      <c r="C41" s="90">
        <f>'раздел 1-2'!C41</f>
        <v>0</v>
      </c>
      <c r="D41" s="115">
        <f t="shared" si="11"/>
        <v>0</v>
      </c>
      <c r="E41" s="86">
        <f t="shared" si="12"/>
        <v>0</v>
      </c>
      <c r="P41" s="115">
        <f t="shared" si="13"/>
        <v>0</v>
      </c>
    </row>
    <row r="42" spans="1:16">
      <c r="A42" s="149">
        <v>26</v>
      </c>
      <c r="B42" s="90">
        <f>'раздел 1-2'!B42</f>
        <v>0</v>
      </c>
      <c r="C42" s="90">
        <f>'раздел 1-2'!C42</f>
        <v>0</v>
      </c>
      <c r="D42" s="115">
        <f t="shared" si="11"/>
        <v>0</v>
      </c>
      <c r="E42" s="86">
        <f t="shared" si="12"/>
        <v>0</v>
      </c>
      <c r="P42" s="115">
        <f t="shared" si="13"/>
        <v>0</v>
      </c>
    </row>
    <row r="43" spans="1:16">
      <c r="A43" s="149">
        <v>27</v>
      </c>
      <c r="B43" s="90">
        <f>'раздел 1-2'!B43</f>
        <v>0</v>
      </c>
      <c r="C43" s="90">
        <f>'раздел 1-2'!C43</f>
        <v>0</v>
      </c>
      <c r="D43" s="115">
        <f t="shared" si="11"/>
        <v>0</v>
      </c>
      <c r="E43" s="86">
        <f t="shared" si="12"/>
        <v>0</v>
      </c>
      <c r="P43" s="115">
        <f t="shared" si="13"/>
        <v>0</v>
      </c>
    </row>
    <row r="44" spans="1:16">
      <c r="A44" s="149">
        <v>28</v>
      </c>
      <c r="B44" s="90">
        <f>'раздел 1-2'!B44</f>
        <v>0</v>
      </c>
      <c r="C44" s="90">
        <f>'раздел 1-2'!C44</f>
        <v>0</v>
      </c>
      <c r="D44" s="115">
        <f t="shared" si="11"/>
        <v>0</v>
      </c>
      <c r="E44" s="86">
        <f t="shared" si="12"/>
        <v>0</v>
      </c>
      <c r="P44" s="115">
        <f t="shared" si="13"/>
        <v>0</v>
      </c>
    </row>
    <row r="45" spans="1:16">
      <c r="A45" s="149">
        <v>29</v>
      </c>
      <c r="B45" s="90">
        <f>'раздел 1-2'!B45</f>
        <v>0</v>
      </c>
      <c r="C45" s="90">
        <f>'раздел 1-2'!C45</f>
        <v>0</v>
      </c>
      <c r="D45" s="115">
        <f t="shared" si="11"/>
        <v>0</v>
      </c>
      <c r="E45" s="86">
        <f t="shared" si="12"/>
        <v>0</v>
      </c>
      <c r="P45" s="115">
        <f t="shared" si="13"/>
        <v>0</v>
      </c>
    </row>
    <row r="46" spans="1:16">
      <c r="A46" s="149">
        <v>30</v>
      </c>
      <c r="B46" s="90">
        <f>'раздел 1-2'!B46</f>
        <v>0</v>
      </c>
      <c r="C46" s="90">
        <f>'раздел 1-2'!C46</f>
        <v>0</v>
      </c>
      <c r="D46" s="115">
        <f t="shared" si="11"/>
        <v>0</v>
      </c>
      <c r="E46" s="86">
        <f t="shared" si="12"/>
        <v>0</v>
      </c>
      <c r="P46" s="115">
        <f t="shared" si="13"/>
        <v>0</v>
      </c>
    </row>
    <row r="47" spans="1:16">
      <c r="A47" s="149">
        <v>31</v>
      </c>
      <c r="B47" s="90">
        <f>'раздел 1-2'!B47</f>
        <v>0</v>
      </c>
      <c r="C47" s="90">
        <f>'раздел 1-2'!C47</f>
        <v>0</v>
      </c>
      <c r="D47" s="115">
        <f t="shared" si="11"/>
        <v>0</v>
      </c>
      <c r="E47" s="86">
        <f t="shared" si="12"/>
        <v>0</v>
      </c>
      <c r="P47" s="115">
        <f t="shared" si="13"/>
        <v>0</v>
      </c>
    </row>
    <row r="48" spans="1:16">
      <c r="A48" s="149">
        <v>32</v>
      </c>
      <c r="B48" s="90">
        <f>'раздел 1-2'!B48</f>
        <v>0</v>
      </c>
      <c r="C48" s="90">
        <f>'раздел 1-2'!C48</f>
        <v>0</v>
      </c>
      <c r="D48" s="115">
        <f t="shared" si="11"/>
        <v>0</v>
      </c>
      <c r="E48" s="86">
        <f t="shared" si="12"/>
        <v>0</v>
      </c>
      <c r="P48" s="115">
        <f t="shared" si="13"/>
        <v>0</v>
      </c>
    </row>
    <row r="49" spans="1:16">
      <c r="A49" s="149">
        <v>33</v>
      </c>
      <c r="B49" s="90">
        <f>'раздел 1-2'!B49</f>
        <v>0</v>
      </c>
      <c r="C49" s="90">
        <f>'раздел 1-2'!C49</f>
        <v>0</v>
      </c>
      <c r="D49" s="115">
        <f t="shared" si="11"/>
        <v>0</v>
      </c>
      <c r="E49" s="86">
        <f t="shared" si="12"/>
        <v>0</v>
      </c>
      <c r="P49" s="115">
        <f t="shared" si="13"/>
        <v>0</v>
      </c>
    </row>
    <row r="50" spans="1:16">
      <c r="A50" s="149">
        <v>34</v>
      </c>
      <c r="B50" s="90">
        <f>'раздел 1-2'!B50</f>
        <v>0</v>
      </c>
      <c r="C50" s="90">
        <f>'раздел 1-2'!C50</f>
        <v>0</v>
      </c>
      <c r="D50" s="115">
        <f t="shared" si="11"/>
        <v>0</v>
      </c>
      <c r="E50" s="86">
        <f t="shared" si="12"/>
        <v>0</v>
      </c>
      <c r="P50" s="115">
        <f t="shared" si="13"/>
        <v>0</v>
      </c>
    </row>
    <row r="51" spans="1:16">
      <c r="A51" s="149">
        <v>35</v>
      </c>
      <c r="B51" s="90">
        <f>'раздел 1-2'!B51</f>
        <v>0</v>
      </c>
      <c r="C51" s="90">
        <f>'раздел 1-2'!C51</f>
        <v>0</v>
      </c>
      <c r="D51" s="115">
        <f t="shared" si="11"/>
        <v>0</v>
      </c>
      <c r="E51" s="86">
        <f t="shared" si="12"/>
        <v>0</v>
      </c>
      <c r="P51" s="115">
        <f t="shared" si="13"/>
        <v>0</v>
      </c>
    </row>
    <row r="52" spans="1:16">
      <c r="A52" s="149">
        <v>36</v>
      </c>
      <c r="B52" s="90">
        <f>'раздел 1-2'!B52</f>
        <v>0</v>
      </c>
      <c r="C52" s="90">
        <f>'раздел 1-2'!C52</f>
        <v>0</v>
      </c>
      <c r="D52" s="115">
        <f t="shared" si="11"/>
        <v>0</v>
      </c>
      <c r="E52" s="86">
        <f t="shared" si="12"/>
        <v>0</v>
      </c>
      <c r="P52" s="115">
        <f t="shared" si="13"/>
        <v>0</v>
      </c>
    </row>
    <row r="53" spans="1:16">
      <c r="A53" s="149">
        <v>37</v>
      </c>
      <c r="B53" s="90">
        <f>'раздел 1-2'!B53</f>
        <v>0</v>
      </c>
      <c r="C53" s="90">
        <f>'раздел 1-2'!C53</f>
        <v>0</v>
      </c>
      <c r="D53" s="115">
        <f t="shared" si="11"/>
        <v>0</v>
      </c>
      <c r="E53" s="86">
        <f t="shared" si="12"/>
        <v>0</v>
      </c>
      <c r="P53" s="115">
        <f t="shared" si="13"/>
        <v>0</v>
      </c>
    </row>
    <row r="54" spans="1:16">
      <c r="A54" s="149">
        <v>38</v>
      </c>
      <c r="B54" s="90">
        <f>'раздел 1-2'!B54</f>
        <v>0</v>
      </c>
      <c r="C54" s="90">
        <f>'раздел 1-2'!C54</f>
        <v>0</v>
      </c>
      <c r="D54" s="115">
        <f t="shared" si="11"/>
        <v>0</v>
      </c>
      <c r="E54" s="86">
        <f t="shared" si="12"/>
        <v>0</v>
      </c>
      <c r="P54" s="115">
        <f t="shared" si="13"/>
        <v>0</v>
      </c>
    </row>
    <row r="55" spans="1:16">
      <c r="A55" s="149">
        <v>39</v>
      </c>
      <c r="B55" s="90">
        <f>'раздел 1-2'!B55</f>
        <v>0</v>
      </c>
      <c r="C55" s="90">
        <f>'раздел 1-2'!C55</f>
        <v>0</v>
      </c>
      <c r="D55" s="115">
        <f t="shared" si="11"/>
        <v>0</v>
      </c>
      <c r="E55" s="86">
        <f t="shared" si="12"/>
        <v>0</v>
      </c>
      <c r="P55" s="115">
        <f t="shared" si="13"/>
        <v>0</v>
      </c>
    </row>
    <row r="56" spans="1:16">
      <c r="A56" s="149">
        <v>40</v>
      </c>
      <c r="B56" s="90">
        <f>'раздел 1-2'!B56</f>
        <v>0</v>
      </c>
      <c r="C56" s="90">
        <f>'раздел 1-2'!C56</f>
        <v>0</v>
      </c>
      <c r="D56" s="115">
        <f t="shared" si="11"/>
        <v>0</v>
      </c>
      <c r="E56" s="86">
        <f t="shared" si="12"/>
        <v>0</v>
      </c>
      <c r="P56" s="115">
        <f t="shared" si="13"/>
        <v>0</v>
      </c>
    </row>
    <row r="57" spans="1:16">
      <c r="A57" s="149">
        <v>41</v>
      </c>
      <c r="B57" s="90">
        <f>'раздел 1-2'!B57</f>
        <v>0</v>
      </c>
      <c r="C57" s="90">
        <f>'раздел 1-2'!C57</f>
        <v>0</v>
      </c>
      <c r="D57" s="115">
        <f t="shared" si="11"/>
        <v>0</v>
      </c>
      <c r="E57" s="86">
        <f t="shared" si="12"/>
        <v>0</v>
      </c>
      <c r="P57" s="115">
        <f t="shared" si="13"/>
        <v>0</v>
      </c>
    </row>
    <row r="58" spans="1:16">
      <c r="A58" s="149">
        <v>42</v>
      </c>
      <c r="B58" s="90">
        <f>'раздел 1-2'!B58</f>
        <v>0</v>
      </c>
      <c r="C58" s="90">
        <f>'раздел 1-2'!C58</f>
        <v>0</v>
      </c>
      <c r="D58" s="115">
        <f t="shared" si="11"/>
        <v>0</v>
      </c>
      <c r="E58" s="86">
        <f t="shared" si="12"/>
        <v>0</v>
      </c>
      <c r="P58" s="115">
        <f t="shared" si="13"/>
        <v>0</v>
      </c>
    </row>
    <row r="59" spans="1:16">
      <c r="A59" s="149">
        <v>43</v>
      </c>
      <c r="B59" s="90">
        <f>'раздел 1-2'!B59</f>
        <v>0</v>
      </c>
      <c r="C59" s="90">
        <f>'раздел 1-2'!C59</f>
        <v>0</v>
      </c>
      <c r="D59" s="115">
        <f t="shared" si="11"/>
        <v>0</v>
      </c>
      <c r="E59" s="86">
        <f t="shared" si="12"/>
        <v>0</v>
      </c>
      <c r="P59" s="115">
        <f t="shared" si="13"/>
        <v>0</v>
      </c>
    </row>
    <row r="60" spans="1:16">
      <c r="A60" s="149">
        <v>44</v>
      </c>
      <c r="B60" s="90">
        <f>'раздел 1-2'!B60</f>
        <v>0</v>
      </c>
      <c r="C60" s="90">
        <f>'раздел 1-2'!C60</f>
        <v>0</v>
      </c>
      <c r="D60" s="115">
        <f t="shared" si="11"/>
        <v>0</v>
      </c>
      <c r="E60" s="86">
        <f t="shared" si="12"/>
        <v>0</v>
      </c>
      <c r="P60" s="115">
        <f t="shared" si="13"/>
        <v>0</v>
      </c>
    </row>
    <row r="61" spans="1:16">
      <c r="A61" s="149">
        <v>45</v>
      </c>
      <c r="B61" s="90">
        <f>'раздел 1-2'!B61</f>
        <v>0</v>
      </c>
      <c r="C61" s="90">
        <f>'раздел 1-2'!C61</f>
        <v>0</v>
      </c>
      <c r="D61" s="115">
        <f t="shared" si="11"/>
        <v>0</v>
      </c>
      <c r="E61" s="86">
        <f t="shared" si="12"/>
        <v>0</v>
      </c>
      <c r="P61" s="115">
        <f t="shared" si="13"/>
        <v>0</v>
      </c>
    </row>
    <row r="62" spans="1:16">
      <c r="A62" s="149">
        <v>46</v>
      </c>
      <c r="B62" s="90">
        <f>'раздел 1-2'!B62</f>
        <v>0</v>
      </c>
      <c r="C62" s="90">
        <f>'раздел 1-2'!C62</f>
        <v>0</v>
      </c>
      <c r="D62" s="115">
        <f t="shared" si="11"/>
        <v>0</v>
      </c>
      <c r="E62" s="86">
        <f t="shared" si="12"/>
        <v>0</v>
      </c>
      <c r="P62" s="115">
        <f t="shared" si="13"/>
        <v>0</v>
      </c>
    </row>
    <row r="63" spans="1:16">
      <c r="A63" s="149">
        <v>47</v>
      </c>
      <c r="B63" s="90">
        <f>'раздел 1-2'!B63</f>
        <v>0</v>
      </c>
      <c r="C63" s="90">
        <f>'раздел 1-2'!C63</f>
        <v>0</v>
      </c>
      <c r="D63" s="115">
        <f t="shared" si="11"/>
        <v>0</v>
      </c>
      <c r="E63" s="86">
        <f t="shared" si="12"/>
        <v>0</v>
      </c>
      <c r="P63" s="115">
        <f t="shared" si="13"/>
        <v>0</v>
      </c>
    </row>
    <row r="64" spans="1:16">
      <c r="A64" s="149">
        <v>48</v>
      </c>
      <c r="B64" s="90">
        <f>'раздел 1-2'!B64</f>
        <v>0</v>
      </c>
      <c r="C64" s="90">
        <f>'раздел 1-2'!C64</f>
        <v>0</v>
      </c>
      <c r="D64" s="115">
        <f t="shared" si="11"/>
        <v>0</v>
      </c>
      <c r="E64" s="86">
        <f t="shared" si="12"/>
        <v>0</v>
      </c>
      <c r="P64" s="115">
        <f t="shared" si="13"/>
        <v>0</v>
      </c>
    </row>
    <row r="65" spans="1:16">
      <c r="A65" s="149">
        <v>49</v>
      </c>
      <c r="B65" s="90">
        <f>'раздел 1-2'!B65</f>
        <v>0</v>
      </c>
      <c r="C65" s="90">
        <f>'раздел 1-2'!C65</f>
        <v>0</v>
      </c>
      <c r="D65" s="115">
        <f t="shared" si="11"/>
        <v>0</v>
      </c>
      <c r="E65" s="86">
        <f t="shared" si="12"/>
        <v>0</v>
      </c>
      <c r="P65" s="115">
        <f t="shared" si="13"/>
        <v>0</v>
      </c>
    </row>
    <row r="66" spans="1:16">
      <c r="A66" s="149">
        <v>50</v>
      </c>
      <c r="B66" s="90">
        <f>'раздел 1-2'!B66</f>
        <v>0</v>
      </c>
      <c r="C66" s="90">
        <f>'раздел 1-2'!C66</f>
        <v>0</v>
      </c>
      <c r="D66" s="115">
        <f t="shared" si="11"/>
        <v>0</v>
      </c>
      <c r="E66" s="86">
        <f t="shared" si="12"/>
        <v>0</v>
      </c>
      <c r="P66" s="115">
        <f t="shared" si="13"/>
        <v>0</v>
      </c>
    </row>
    <row r="67" spans="1:16">
      <c r="A67" s="149">
        <v>51</v>
      </c>
      <c r="B67" s="90">
        <f>'раздел 1-2'!B67</f>
        <v>0</v>
      </c>
      <c r="C67" s="90">
        <f>'раздел 1-2'!C67</f>
        <v>0</v>
      </c>
      <c r="D67" s="115">
        <f t="shared" si="11"/>
        <v>0</v>
      </c>
      <c r="E67" s="86">
        <f t="shared" si="12"/>
        <v>0</v>
      </c>
      <c r="P67" s="115">
        <f t="shared" si="13"/>
        <v>0</v>
      </c>
    </row>
    <row r="68" spans="1:16">
      <c r="A68" s="149">
        <v>52</v>
      </c>
      <c r="B68" s="90">
        <f>'раздел 1-2'!B68</f>
        <v>0</v>
      </c>
      <c r="C68" s="90">
        <f>'раздел 1-2'!C68</f>
        <v>0</v>
      </c>
      <c r="D68" s="115">
        <f t="shared" si="11"/>
        <v>0</v>
      </c>
      <c r="E68" s="86">
        <f t="shared" si="12"/>
        <v>0</v>
      </c>
      <c r="P68" s="115">
        <f t="shared" si="13"/>
        <v>0</v>
      </c>
    </row>
    <row r="69" spans="1:16">
      <c r="A69" s="149">
        <v>53</v>
      </c>
      <c r="B69" s="90">
        <f>'раздел 1-2'!B69</f>
        <v>0</v>
      </c>
      <c r="C69" s="90">
        <f>'раздел 1-2'!C69</f>
        <v>0</v>
      </c>
      <c r="D69" s="115">
        <f t="shared" si="11"/>
        <v>0</v>
      </c>
      <c r="E69" s="86">
        <f t="shared" si="12"/>
        <v>0</v>
      </c>
      <c r="P69" s="115">
        <f t="shared" si="13"/>
        <v>0</v>
      </c>
    </row>
    <row r="70" spans="1:16">
      <c r="A70" s="149">
        <v>54</v>
      </c>
      <c r="B70" s="90">
        <f>'раздел 1-2'!B70</f>
        <v>0</v>
      </c>
      <c r="C70" s="90">
        <f>'раздел 1-2'!C70</f>
        <v>0</v>
      </c>
      <c r="D70" s="115">
        <f t="shared" si="11"/>
        <v>0</v>
      </c>
      <c r="E70" s="86">
        <f t="shared" si="12"/>
        <v>0</v>
      </c>
      <c r="P70" s="115">
        <f t="shared" si="13"/>
        <v>0</v>
      </c>
    </row>
    <row r="71" spans="1:16">
      <c r="A71" s="149">
        <v>55</v>
      </c>
      <c r="B71" s="90">
        <f>'раздел 1-2'!B71</f>
        <v>0</v>
      </c>
      <c r="C71" s="90">
        <f>'раздел 1-2'!C71</f>
        <v>0</v>
      </c>
      <c r="D71" s="115">
        <f t="shared" si="11"/>
        <v>0</v>
      </c>
      <c r="E71" s="86">
        <f t="shared" si="12"/>
        <v>0</v>
      </c>
      <c r="P71" s="115">
        <f t="shared" si="13"/>
        <v>0</v>
      </c>
    </row>
    <row r="72" spans="1:16">
      <c r="A72" s="149">
        <v>56</v>
      </c>
      <c r="B72" s="90">
        <f>'раздел 1-2'!B72</f>
        <v>0</v>
      </c>
      <c r="C72" s="90">
        <f>'раздел 1-2'!C72</f>
        <v>0</v>
      </c>
      <c r="D72" s="115">
        <f t="shared" si="11"/>
        <v>0</v>
      </c>
      <c r="E72" s="86">
        <f t="shared" si="12"/>
        <v>0</v>
      </c>
      <c r="P72" s="115">
        <f t="shared" si="13"/>
        <v>0</v>
      </c>
    </row>
    <row r="73" spans="1:16">
      <c r="A73" s="149">
        <v>57</v>
      </c>
      <c r="B73" s="90">
        <f>'раздел 1-2'!B73</f>
        <v>0</v>
      </c>
      <c r="C73" s="90">
        <f>'раздел 1-2'!C73</f>
        <v>0</v>
      </c>
      <c r="D73" s="115">
        <f t="shared" si="11"/>
        <v>0</v>
      </c>
      <c r="E73" s="86">
        <f t="shared" si="12"/>
        <v>0</v>
      </c>
      <c r="P73" s="115">
        <f t="shared" si="13"/>
        <v>0</v>
      </c>
    </row>
    <row r="74" spans="1:16">
      <c r="A74" s="149">
        <v>58</v>
      </c>
      <c r="B74" s="90">
        <f>'раздел 1-2'!B74</f>
        <v>0</v>
      </c>
      <c r="C74" s="90">
        <f>'раздел 1-2'!C74</f>
        <v>0</v>
      </c>
      <c r="D74" s="115">
        <f t="shared" si="11"/>
        <v>0</v>
      </c>
      <c r="E74" s="86">
        <f t="shared" si="12"/>
        <v>0</v>
      </c>
      <c r="P74" s="115">
        <f t="shared" si="13"/>
        <v>0</v>
      </c>
    </row>
    <row r="75" spans="1:16">
      <c r="A75" s="149">
        <v>59</v>
      </c>
      <c r="B75" s="90">
        <f>'раздел 1-2'!B75</f>
        <v>0</v>
      </c>
      <c r="C75" s="90">
        <f>'раздел 1-2'!C75</f>
        <v>0</v>
      </c>
      <c r="D75" s="115">
        <f t="shared" si="11"/>
        <v>0</v>
      </c>
      <c r="E75" s="86">
        <f t="shared" si="12"/>
        <v>0</v>
      </c>
      <c r="P75" s="115">
        <f t="shared" si="13"/>
        <v>0</v>
      </c>
    </row>
    <row r="76" spans="1:16">
      <c r="A76" s="149">
        <v>60</v>
      </c>
      <c r="B76" s="90">
        <f>'раздел 1-2'!B76</f>
        <v>0</v>
      </c>
      <c r="C76" s="90">
        <f>'раздел 1-2'!C76</f>
        <v>0</v>
      </c>
      <c r="D76" s="115">
        <f t="shared" si="11"/>
        <v>0</v>
      </c>
      <c r="E76" s="86">
        <f t="shared" si="12"/>
        <v>0</v>
      </c>
      <c r="P76" s="115">
        <f t="shared" si="13"/>
        <v>0</v>
      </c>
    </row>
    <row r="77" spans="1:16">
      <c r="A77" s="149">
        <v>61</v>
      </c>
      <c r="B77" s="90">
        <f>'раздел 1-2'!B77</f>
        <v>0</v>
      </c>
      <c r="C77" s="90">
        <f>'раздел 1-2'!C77</f>
        <v>0</v>
      </c>
      <c r="D77" s="115">
        <f t="shared" si="11"/>
        <v>0</v>
      </c>
      <c r="E77" s="86">
        <f t="shared" si="12"/>
        <v>0</v>
      </c>
      <c r="P77" s="115">
        <f t="shared" si="13"/>
        <v>0</v>
      </c>
    </row>
    <row r="78" spans="1:16">
      <c r="A78" s="149">
        <v>62</v>
      </c>
      <c r="B78" s="90">
        <f>'раздел 1-2'!B78</f>
        <v>0</v>
      </c>
      <c r="C78" s="90">
        <f>'раздел 1-2'!C78</f>
        <v>0</v>
      </c>
      <c r="D78" s="115">
        <f t="shared" si="11"/>
        <v>0</v>
      </c>
      <c r="E78" s="86">
        <f t="shared" si="12"/>
        <v>0</v>
      </c>
      <c r="P78" s="115">
        <f t="shared" si="13"/>
        <v>0</v>
      </c>
    </row>
    <row r="79" spans="1:16">
      <c r="A79" s="149">
        <v>63</v>
      </c>
      <c r="B79" s="90">
        <f>'раздел 1-2'!B79</f>
        <v>0</v>
      </c>
      <c r="C79" s="90">
        <f>'раздел 1-2'!C79</f>
        <v>0</v>
      </c>
      <c r="D79" s="115">
        <f t="shared" si="11"/>
        <v>0</v>
      </c>
      <c r="E79" s="86">
        <f t="shared" si="12"/>
        <v>0</v>
      </c>
      <c r="P79" s="115">
        <f t="shared" si="13"/>
        <v>0</v>
      </c>
    </row>
    <row r="80" spans="1:16">
      <c r="A80" s="149">
        <v>64</v>
      </c>
      <c r="B80" s="90">
        <f>'раздел 1-2'!B80</f>
        <v>0</v>
      </c>
      <c r="C80" s="90">
        <f>'раздел 1-2'!C80</f>
        <v>0</v>
      </c>
      <c r="D80" s="115">
        <f t="shared" si="11"/>
        <v>0</v>
      </c>
      <c r="E80" s="86">
        <f t="shared" si="12"/>
        <v>0</v>
      </c>
      <c r="P80" s="115">
        <f t="shared" si="13"/>
        <v>0</v>
      </c>
    </row>
    <row r="81" spans="1:16">
      <c r="A81" s="149">
        <v>65</v>
      </c>
      <c r="B81" s="90">
        <f>'раздел 1-2'!B81</f>
        <v>0</v>
      </c>
      <c r="C81" s="90">
        <f>'раздел 1-2'!C81</f>
        <v>0</v>
      </c>
      <c r="D81" s="115">
        <f t="shared" si="11"/>
        <v>0</v>
      </c>
      <c r="E81" s="86">
        <f t="shared" si="12"/>
        <v>0</v>
      </c>
      <c r="P81" s="115">
        <f t="shared" si="13"/>
        <v>0</v>
      </c>
    </row>
    <row r="82" spans="1:16">
      <c r="A82" s="149">
        <v>66</v>
      </c>
      <c r="B82" s="90">
        <f>'раздел 1-2'!B82</f>
        <v>0</v>
      </c>
      <c r="C82" s="90">
        <f>'раздел 1-2'!C82</f>
        <v>0</v>
      </c>
      <c r="D82" s="115">
        <f t="shared" ref="D82:D96" si="14">E82+O82</f>
        <v>0</v>
      </c>
      <c r="E82" s="86">
        <f t="shared" ref="E82:E96" si="15">G82+J82+L82+N82</f>
        <v>0</v>
      </c>
      <c r="P82" s="115">
        <f t="shared" ref="P82:P96" si="16">Q82+R82+S82</f>
        <v>0</v>
      </c>
    </row>
    <row r="83" spans="1:16">
      <c r="A83" s="149">
        <v>67</v>
      </c>
      <c r="B83" s="90">
        <f>'раздел 1-2'!B83</f>
        <v>0</v>
      </c>
      <c r="C83" s="90">
        <f>'раздел 1-2'!C83</f>
        <v>0</v>
      </c>
      <c r="D83" s="115">
        <f t="shared" si="14"/>
        <v>0</v>
      </c>
      <c r="E83" s="86">
        <f t="shared" si="15"/>
        <v>0</v>
      </c>
      <c r="P83" s="115">
        <f t="shared" si="16"/>
        <v>0</v>
      </c>
    </row>
    <row r="84" spans="1:16">
      <c r="A84" s="149">
        <v>68</v>
      </c>
      <c r="B84" s="90">
        <f>'раздел 1-2'!B84</f>
        <v>0</v>
      </c>
      <c r="C84" s="90">
        <f>'раздел 1-2'!C84</f>
        <v>0</v>
      </c>
      <c r="D84" s="115">
        <f t="shared" si="14"/>
        <v>0</v>
      </c>
      <c r="E84" s="86">
        <f t="shared" si="15"/>
        <v>0</v>
      </c>
      <c r="P84" s="115">
        <f t="shared" si="16"/>
        <v>0</v>
      </c>
    </row>
    <row r="85" spans="1:16">
      <c r="A85" s="149">
        <v>69</v>
      </c>
      <c r="B85" s="90">
        <f>'раздел 1-2'!B85</f>
        <v>0</v>
      </c>
      <c r="C85" s="90">
        <f>'раздел 1-2'!C85</f>
        <v>0</v>
      </c>
      <c r="D85" s="115">
        <f t="shared" si="14"/>
        <v>0</v>
      </c>
      <c r="E85" s="86">
        <f t="shared" si="15"/>
        <v>0</v>
      </c>
      <c r="P85" s="115">
        <f t="shared" si="16"/>
        <v>0</v>
      </c>
    </row>
    <row r="86" spans="1:16">
      <c r="A86" s="149">
        <v>70</v>
      </c>
      <c r="B86" s="90">
        <f>'раздел 1-2'!B86</f>
        <v>0</v>
      </c>
      <c r="C86" s="90">
        <f>'раздел 1-2'!C86</f>
        <v>0</v>
      </c>
      <c r="D86" s="115">
        <f t="shared" si="14"/>
        <v>0</v>
      </c>
      <c r="E86" s="86">
        <f t="shared" si="15"/>
        <v>0</v>
      </c>
      <c r="P86" s="115">
        <f t="shared" si="16"/>
        <v>0</v>
      </c>
    </row>
    <row r="87" spans="1:16">
      <c r="A87" s="149">
        <v>71</v>
      </c>
      <c r="B87" s="90">
        <f>'раздел 1-2'!B87</f>
        <v>0</v>
      </c>
      <c r="C87" s="90">
        <f>'раздел 1-2'!C87</f>
        <v>0</v>
      </c>
      <c r="D87" s="115">
        <f t="shared" si="14"/>
        <v>0</v>
      </c>
      <c r="E87" s="86">
        <f t="shared" si="15"/>
        <v>0</v>
      </c>
      <c r="P87" s="115">
        <f t="shared" si="16"/>
        <v>0</v>
      </c>
    </row>
    <row r="88" spans="1:16">
      <c r="A88" s="149">
        <v>72</v>
      </c>
      <c r="B88" s="90">
        <f>'раздел 1-2'!B88</f>
        <v>0</v>
      </c>
      <c r="C88" s="90">
        <f>'раздел 1-2'!C88</f>
        <v>0</v>
      </c>
      <c r="D88" s="115">
        <f t="shared" si="14"/>
        <v>0</v>
      </c>
      <c r="E88" s="86">
        <f t="shared" si="15"/>
        <v>0</v>
      </c>
      <c r="P88" s="115">
        <f t="shared" si="16"/>
        <v>0</v>
      </c>
    </row>
    <row r="89" spans="1:16">
      <c r="A89" s="149">
        <v>73</v>
      </c>
      <c r="B89" s="90">
        <f>'раздел 1-2'!B89</f>
        <v>0</v>
      </c>
      <c r="C89" s="90">
        <f>'раздел 1-2'!C89</f>
        <v>0</v>
      </c>
      <c r="D89" s="115">
        <f t="shared" si="14"/>
        <v>0</v>
      </c>
      <c r="E89" s="86">
        <f t="shared" si="15"/>
        <v>0</v>
      </c>
      <c r="P89" s="115">
        <f t="shared" si="16"/>
        <v>0</v>
      </c>
    </row>
    <row r="90" spans="1:16">
      <c r="A90" s="149">
        <v>74</v>
      </c>
      <c r="B90" s="90">
        <f>'раздел 1-2'!B90</f>
        <v>0</v>
      </c>
      <c r="C90" s="90">
        <f>'раздел 1-2'!C90</f>
        <v>0</v>
      </c>
      <c r="D90" s="115">
        <f t="shared" si="14"/>
        <v>0</v>
      </c>
      <c r="E90" s="86">
        <f t="shared" si="15"/>
        <v>0</v>
      </c>
      <c r="P90" s="115">
        <f t="shared" si="16"/>
        <v>0</v>
      </c>
    </row>
    <row r="91" spans="1:16">
      <c r="A91" s="149">
        <v>75</v>
      </c>
      <c r="B91" s="90">
        <f>'раздел 1-2'!B91</f>
        <v>0</v>
      </c>
      <c r="C91" s="90">
        <f>'раздел 1-2'!C91</f>
        <v>0</v>
      </c>
      <c r="D91" s="115">
        <f t="shared" si="14"/>
        <v>0</v>
      </c>
      <c r="E91" s="86">
        <f t="shared" si="15"/>
        <v>0</v>
      </c>
      <c r="P91" s="115">
        <f t="shared" si="16"/>
        <v>0</v>
      </c>
    </row>
    <row r="92" spans="1:16">
      <c r="A92" s="149">
        <v>76</v>
      </c>
      <c r="B92" s="90">
        <f>'раздел 1-2'!B92</f>
        <v>0</v>
      </c>
      <c r="C92" s="90">
        <f>'раздел 1-2'!C92</f>
        <v>0</v>
      </c>
      <c r="D92" s="115">
        <f t="shared" si="14"/>
        <v>0</v>
      </c>
      <c r="E92" s="86">
        <f t="shared" si="15"/>
        <v>0</v>
      </c>
      <c r="P92" s="115">
        <f t="shared" si="16"/>
        <v>0</v>
      </c>
    </row>
    <row r="93" spans="1:16">
      <c r="A93" s="149">
        <v>77</v>
      </c>
      <c r="B93" s="90">
        <f>'раздел 1-2'!B93</f>
        <v>0</v>
      </c>
      <c r="C93" s="90">
        <f>'раздел 1-2'!C93</f>
        <v>0</v>
      </c>
      <c r="D93" s="115">
        <f t="shared" si="14"/>
        <v>0</v>
      </c>
      <c r="E93" s="86">
        <f t="shared" si="15"/>
        <v>0</v>
      </c>
      <c r="P93" s="115">
        <f t="shared" si="16"/>
        <v>0</v>
      </c>
    </row>
    <row r="94" spans="1:16">
      <c r="A94" s="149">
        <v>78</v>
      </c>
      <c r="B94" s="90">
        <f>'раздел 1-2'!B94</f>
        <v>0</v>
      </c>
      <c r="C94" s="90">
        <f>'раздел 1-2'!C94</f>
        <v>0</v>
      </c>
      <c r="D94" s="115">
        <f t="shared" si="14"/>
        <v>0</v>
      </c>
      <c r="E94" s="86">
        <f t="shared" si="15"/>
        <v>0</v>
      </c>
      <c r="P94" s="115">
        <f t="shared" si="16"/>
        <v>0</v>
      </c>
    </row>
    <row r="95" spans="1:16">
      <c r="A95" s="149">
        <v>79</v>
      </c>
      <c r="B95" s="90">
        <f>'раздел 1-2'!B95</f>
        <v>0</v>
      </c>
      <c r="C95" s="90">
        <f>'раздел 1-2'!C95</f>
        <v>0</v>
      </c>
      <c r="D95" s="115">
        <f t="shared" si="14"/>
        <v>0</v>
      </c>
      <c r="E95" s="86">
        <f t="shared" si="15"/>
        <v>0</v>
      </c>
      <c r="P95" s="115">
        <f t="shared" si="16"/>
        <v>0</v>
      </c>
    </row>
    <row r="96" spans="1:16">
      <c r="A96" s="149">
        <v>80</v>
      </c>
      <c r="B96" s="90">
        <f>'раздел 1-2'!B96</f>
        <v>0</v>
      </c>
      <c r="C96" s="90">
        <f>'раздел 1-2'!C96</f>
        <v>0</v>
      </c>
      <c r="D96" s="115">
        <f t="shared" si="14"/>
        <v>0</v>
      </c>
      <c r="E96" s="86">
        <f t="shared" si="15"/>
        <v>0</v>
      </c>
      <c r="P96" s="115">
        <f t="shared" si="16"/>
        <v>0</v>
      </c>
    </row>
  </sheetData>
  <sheetProtection password="CF48" sheet="1" objects="1" scenarios="1"/>
  <protectedRanges>
    <protectedRange sqref="F17:U96" name="Диапазон3"/>
  </protectedRanges>
  <mergeCells count="23">
    <mergeCell ref="M3:M4"/>
    <mergeCell ref="S3:S4"/>
    <mergeCell ref="T3:T4"/>
    <mergeCell ref="U3:U4"/>
    <mergeCell ref="A3:A4"/>
    <mergeCell ref="B3:B4"/>
    <mergeCell ref="C3:C4"/>
    <mergeCell ref="D2:O2"/>
    <mergeCell ref="N3:N4"/>
    <mergeCell ref="O3:O4"/>
    <mergeCell ref="P2:U2"/>
    <mergeCell ref="P3:P4"/>
    <mergeCell ref="Q3:Q4"/>
    <mergeCell ref="R3:R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K9"/>
  <sheetViews>
    <sheetView workbookViewId="0">
      <selection activeCell="B9" sqref="B9"/>
    </sheetView>
  </sheetViews>
  <sheetFormatPr defaultRowHeight="15"/>
  <cols>
    <col min="1" max="1" width="14.5703125" customWidth="1"/>
    <col min="2" max="2" width="25.7109375" customWidth="1"/>
    <col min="257" max="257" width="11.5703125" customWidth="1"/>
    <col min="258" max="258" width="25.7109375" customWidth="1"/>
    <col min="513" max="513" width="11.5703125" customWidth="1"/>
    <col min="514" max="514" width="25.7109375" customWidth="1"/>
    <col min="769" max="769" width="11.5703125" customWidth="1"/>
    <col min="770" max="770" width="25.7109375" customWidth="1"/>
    <col min="1025" max="1025" width="11.5703125" customWidth="1"/>
    <col min="1026" max="1026" width="25.7109375" customWidth="1"/>
    <col min="1281" max="1281" width="11.5703125" customWidth="1"/>
    <col min="1282" max="1282" width="25.7109375" customWidth="1"/>
    <col min="1537" max="1537" width="11.5703125" customWidth="1"/>
    <col min="1538" max="1538" width="25.7109375" customWidth="1"/>
    <col min="1793" max="1793" width="11.5703125" customWidth="1"/>
    <col min="1794" max="1794" width="25.7109375" customWidth="1"/>
    <col min="2049" max="2049" width="11.5703125" customWidth="1"/>
    <col min="2050" max="2050" width="25.7109375" customWidth="1"/>
    <col min="2305" max="2305" width="11.5703125" customWidth="1"/>
    <col min="2306" max="2306" width="25.7109375" customWidth="1"/>
    <col min="2561" max="2561" width="11.5703125" customWidth="1"/>
    <col min="2562" max="2562" width="25.7109375" customWidth="1"/>
    <col min="2817" max="2817" width="11.5703125" customWidth="1"/>
    <col min="2818" max="2818" width="25.7109375" customWidth="1"/>
    <col min="3073" max="3073" width="11.5703125" customWidth="1"/>
    <col min="3074" max="3074" width="25.7109375" customWidth="1"/>
    <col min="3329" max="3329" width="11.5703125" customWidth="1"/>
    <col min="3330" max="3330" width="25.7109375" customWidth="1"/>
    <col min="3585" max="3585" width="11.5703125" customWidth="1"/>
    <col min="3586" max="3586" width="25.7109375" customWidth="1"/>
    <col min="3841" max="3841" width="11.5703125" customWidth="1"/>
    <col min="3842" max="3842" width="25.7109375" customWidth="1"/>
    <col min="4097" max="4097" width="11.5703125" customWidth="1"/>
    <col min="4098" max="4098" width="25.7109375" customWidth="1"/>
    <col min="4353" max="4353" width="11.5703125" customWidth="1"/>
    <col min="4354" max="4354" width="25.7109375" customWidth="1"/>
    <col min="4609" max="4609" width="11.5703125" customWidth="1"/>
    <col min="4610" max="4610" width="25.7109375" customWidth="1"/>
    <col min="4865" max="4865" width="11.5703125" customWidth="1"/>
    <col min="4866" max="4866" width="25.7109375" customWidth="1"/>
    <col min="5121" max="5121" width="11.5703125" customWidth="1"/>
    <col min="5122" max="5122" width="25.7109375" customWidth="1"/>
    <col min="5377" max="5377" width="11.5703125" customWidth="1"/>
    <col min="5378" max="5378" width="25.7109375" customWidth="1"/>
    <col min="5633" max="5633" width="11.5703125" customWidth="1"/>
    <col min="5634" max="5634" width="25.7109375" customWidth="1"/>
    <col min="5889" max="5889" width="11.5703125" customWidth="1"/>
    <col min="5890" max="5890" width="25.7109375" customWidth="1"/>
    <col min="6145" max="6145" width="11.5703125" customWidth="1"/>
    <col min="6146" max="6146" width="25.7109375" customWidth="1"/>
    <col min="6401" max="6401" width="11.5703125" customWidth="1"/>
    <col min="6402" max="6402" width="25.7109375" customWidth="1"/>
    <col min="6657" max="6657" width="11.5703125" customWidth="1"/>
    <col min="6658" max="6658" width="25.7109375" customWidth="1"/>
    <col min="6913" max="6913" width="11.5703125" customWidth="1"/>
    <col min="6914" max="6914" width="25.7109375" customWidth="1"/>
    <col min="7169" max="7169" width="11.5703125" customWidth="1"/>
    <col min="7170" max="7170" width="25.7109375" customWidth="1"/>
    <col min="7425" max="7425" width="11.5703125" customWidth="1"/>
    <col min="7426" max="7426" width="25.7109375" customWidth="1"/>
    <col min="7681" max="7681" width="11.5703125" customWidth="1"/>
    <col min="7682" max="7682" width="25.7109375" customWidth="1"/>
    <col min="7937" max="7937" width="11.5703125" customWidth="1"/>
    <col min="7938" max="7938" width="25.7109375" customWidth="1"/>
    <col min="8193" max="8193" width="11.5703125" customWidth="1"/>
    <col min="8194" max="8194" width="25.7109375" customWidth="1"/>
    <col min="8449" max="8449" width="11.5703125" customWidth="1"/>
    <col min="8450" max="8450" width="25.7109375" customWidth="1"/>
    <col min="8705" max="8705" width="11.5703125" customWidth="1"/>
    <col min="8706" max="8706" width="25.7109375" customWidth="1"/>
    <col min="8961" max="8961" width="11.5703125" customWidth="1"/>
    <col min="8962" max="8962" width="25.7109375" customWidth="1"/>
    <col min="9217" max="9217" width="11.5703125" customWidth="1"/>
    <col min="9218" max="9218" width="25.7109375" customWidth="1"/>
    <col min="9473" max="9473" width="11.5703125" customWidth="1"/>
    <col min="9474" max="9474" width="25.7109375" customWidth="1"/>
    <col min="9729" max="9729" width="11.5703125" customWidth="1"/>
    <col min="9730" max="9730" width="25.7109375" customWidth="1"/>
    <col min="9985" max="9985" width="11.5703125" customWidth="1"/>
    <col min="9986" max="9986" width="25.7109375" customWidth="1"/>
    <col min="10241" max="10241" width="11.5703125" customWidth="1"/>
    <col min="10242" max="10242" width="25.7109375" customWidth="1"/>
    <col min="10497" max="10497" width="11.5703125" customWidth="1"/>
    <col min="10498" max="10498" width="25.7109375" customWidth="1"/>
    <col min="10753" max="10753" width="11.5703125" customWidth="1"/>
    <col min="10754" max="10754" width="25.7109375" customWidth="1"/>
    <col min="11009" max="11009" width="11.5703125" customWidth="1"/>
    <col min="11010" max="11010" width="25.7109375" customWidth="1"/>
    <col min="11265" max="11265" width="11.5703125" customWidth="1"/>
    <col min="11266" max="11266" width="25.7109375" customWidth="1"/>
    <col min="11521" max="11521" width="11.5703125" customWidth="1"/>
    <col min="11522" max="11522" width="25.7109375" customWidth="1"/>
    <col min="11777" max="11777" width="11.5703125" customWidth="1"/>
    <col min="11778" max="11778" width="25.7109375" customWidth="1"/>
    <col min="12033" max="12033" width="11.5703125" customWidth="1"/>
    <col min="12034" max="12034" width="25.7109375" customWidth="1"/>
    <col min="12289" max="12289" width="11.5703125" customWidth="1"/>
    <col min="12290" max="12290" width="25.7109375" customWidth="1"/>
    <col min="12545" max="12545" width="11.5703125" customWidth="1"/>
    <col min="12546" max="12546" width="25.7109375" customWidth="1"/>
    <col min="12801" max="12801" width="11.5703125" customWidth="1"/>
    <col min="12802" max="12802" width="25.7109375" customWidth="1"/>
    <col min="13057" max="13057" width="11.5703125" customWidth="1"/>
    <col min="13058" max="13058" width="25.7109375" customWidth="1"/>
    <col min="13313" max="13313" width="11.5703125" customWidth="1"/>
    <col min="13314" max="13314" width="25.7109375" customWidth="1"/>
    <col min="13569" max="13569" width="11.5703125" customWidth="1"/>
    <col min="13570" max="13570" width="25.7109375" customWidth="1"/>
    <col min="13825" max="13825" width="11.5703125" customWidth="1"/>
    <col min="13826" max="13826" width="25.7109375" customWidth="1"/>
    <col min="14081" max="14081" width="11.5703125" customWidth="1"/>
    <col min="14082" max="14082" width="25.7109375" customWidth="1"/>
    <col min="14337" max="14337" width="11.5703125" customWidth="1"/>
    <col min="14338" max="14338" width="25.7109375" customWidth="1"/>
    <col min="14593" max="14593" width="11.5703125" customWidth="1"/>
    <col min="14594" max="14594" width="25.7109375" customWidth="1"/>
    <col min="14849" max="14849" width="11.5703125" customWidth="1"/>
    <col min="14850" max="14850" width="25.7109375" customWidth="1"/>
    <col min="15105" max="15105" width="11.5703125" customWidth="1"/>
    <col min="15106" max="15106" width="25.7109375" customWidth="1"/>
    <col min="15361" max="15361" width="11.5703125" customWidth="1"/>
    <col min="15362" max="15362" width="25.7109375" customWidth="1"/>
    <col min="15617" max="15617" width="11.5703125" customWidth="1"/>
    <col min="15618" max="15618" width="25.7109375" customWidth="1"/>
    <col min="15873" max="15873" width="11.5703125" customWidth="1"/>
    <col min="15874" max="15874" width="25.7109375" customWidth="1"/>
    <col min="16129" max="16129" width="11.5703125" customWidth="1"/>
    <col min="16130" max="16130" width="25.7109375" customWidth="1"/>
  </cols>
  <sheetData>
    <row r="2" spans="1:11" ht="55.5" customHeight="1">
      <c r="A2" s="172" t="s">
        <v>180</v>
      </c>
      <c r="B2" s="173" t="s">
        <v>181</v>
      </c>
      <c r="C2" s="174" t="s">
        <v>238</v>
      </c>
      <c r="D2" s="175" t="s">
        <v>182</v>
      </c>
      <c r="E2" s="175"/>
      <c r="F2" s="175"/>
      <c r="G2" s="175"/>
      <c r="H2" s="175" t="s">
        <v>183</v>
      </c>
      <c r="I2" s="175"/>
      <c r="J2" s="175"/>
      <c r="K2" s="175"/>
    </row>
    <row r="3" spans="1:11" ht="25.5">
      <c r="A3" s="172"/>
      <c r="B3" s="173"/>
      <c r="C3" s="174"/>
      <c r="D3" s="142" t="s">
        <v>184</v>
      </c>
      <c r="E3" s="142" t="s">
        <v>185</v>
      </c>
      <c r="F3" s="142" t="s">
        <v>186</v>
      </c>
      <c r="G3" s="142" t="s">
        <v>187</v>
      </c>
      <c r="H3" s="142" t="s">
        <v>184</v>
      </c>
      <c r="I3" s="142" t="s">
        <v>185</v>
      </c>
      <c r="J3" s="142" t="s">
        <v>186</v>
      </c>
      <c r="K3" s="142" t="s">
        <v>187</v>
      </c>
    </row>
    <row r="4" spans="1:11" ht="24.75">
      <c r="A4" t="s">
        <v>255</v>
      </c>
      <c r="B4" s="151" t="s">
        <v>249</v>
      </c>
      <c r="C4">
        <v>329</v>
      </c>
      <c r="D4">
        <v>0</v>
      </c>
      <c r="E4">
        <v>329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ht="21.75" customHeight="1">
      <c r="A5" t="s">
        <v>254</v>
      </c>
      <c r="B5" s="151" t="s">
        <v>250</v>
      </c>
      <c r="C5">
        <v>318</v>
      </c>
      <c r="D5">
        <v>0</v>
      </c>
      <c r="E5">
        <v>318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ht="24.75">
      <c r="B6" s="151" t="s">
        <v>251</v>
      </c>
      <c r="C6">
        <v>257</v>
      </c>
      <c r="D6">
        <v>0</v>
      </c>
      <c r="E6">
        <v>257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ht="24.75">
      <c r="B7" s="151" t="s">
        <v>246</v>
      </c>
      <c r="C7">
        <v>165</v>
      </c>
      <c r="D7">
        <v>0</v>
      </c>
      <c r="E7">
        <v>165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ht="22.5" customHeight="1">
      <c r="B8" s="25" t="s">
        <v>253</v>
      </c>
      <c r="C8" s="153">
        <v>195</v>
      </c>
      <c r="D8" s="153">
        <v>0</v>
      </c>
      <c r="E8" s="153">
        <v>195</v>
      </c>
      <c r="F8" s="153">
        <v>0</v>
      </c>
      <c r="G8" s="153">
        <v>0</v>
      </c>
      <c r="H8" s="153">
        <v>0</v>
      </c>
      <c r="I8" s="153">
        <v>0</v>
      </c>
      <c r="J8" s="153">
        <v>0</v>
      </c>
      <c r="K8" s="153">
        <v>0</v>
      </c>
    </row>
    <row r="9" spans="1:11" ht="21.75" customHeight="1">
      <c r="B9" s="25" t="s">
        <v>256</v>
      </c>
      <c r="C9">
        <v>1264</v>
      </c>
      <c r="D9">
        <v>0</v>
      </c>
      <c r="E9">
        <v>1264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</sheetData>
  <mergeCells count="5">
    <mergeCell ref="A2:A3"/>
    <mergeCell ref="B2:B3"/>
    <mergeCell ref="C2:C3"/>
    <mergeCell ref="D2:G2"/>
    <mergeCell ref="H2:K2"/>
  </mergeCells>
  <conditionalFormatting sqref="A2:A3">
    <cfRule type="cellIs" dxfId="1" priority="1" operator="equal">
      <formula>"г"</formula>
    </cfRule>
    <cfRule type="cellIs" dxfId="0" priority="2" operator="equal">
      <formula>"""г"""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F19" sqref="F19"/>
    </sheetView>
  </sheetViews>
  <sheetFormatPr defaultColWidth="3.140625" defaultRowHeight="12"/>
  <cols>
    <col min="1" max="1" width="4.5703125" style="25" customWidth="1"/>
    <col min="2" max="2" width="27.140625" style="25" customWidth="1"/>
    <col min="3" max="3" width="10.140625" style="25" customWidth="1"/>
    <col min="4" max="4" width="9.140625" style="35" customWidth="1"/>
    <col min="5" max="5" width="10" style="35" customWidth="1"/>
    <col min="6" max="6" width="8.7109375" style="35" customWidth="1"/>
    <col min="7" max="7" width="9" style="35" customWidth="1"/>
    <col min="8" max="8" width="8.85546875" style="35" customWidth="1"/>
    <col min="9" max="9" width="10" style="35" customWidth="1"/>
    <col min="10" max="10" width="9.5703125" style="35" customWidth="1"/>
    <col min="11" max="11" width="8" style="35" customWidth="1"/>
    <col min="12" max="12" width="6.5703125" style="35" customWidth="1"/>
    <col min="13" max="53" width="3.140625" style="25"/>
    <col min="54" max="55" width="4.5703125" style="25" customWidth="1"/>
    <col min="56" max="56" width="27.140625" style="25" customWidth="1"/>
    <col min="57" max="70" width="4.140625" style="25" customWidth="1"/>
    <col min="71" max="71" width="6.42578125" style="25" customWidth="1"/>
    <col min="72" max="80" width="4.140625" style="25" customWidth="1"/>
    <col min="81" max="81" width="5.5703125" style="25" customWidth="1"/>
    <col min="82" max="91" width="4.140625" style="25" customWidth="1"/>
    <col min="92" max="92" width="6.7109375" style="25" customWidth="1"/>
    <col min="93" max="101" width="4.42578125" style="25" customWidth="1"/>
    <col min="102" max="102" width="5.28515625" style="25" customWidth="1"/>
    <col min="103" max="108" width="4.42578125" style="25" customWidth="1"/>
    <col min="109" max="109" width="4.140625" style="25" customWidth="1"/>
    <col min="110" max="110" width="6.140625" style="25" customWidth="1"/>
    <col min="111" max="126" width="4.140625" style="25" customWidth="1"/>
    <col min="127" max="127" width="3.7109375" style="25" customWidth="1"/>
    <col min="128" max="128" width="4.140625" style="25" customWidth="1"/>
    <col min="129" max="138" width="3.7109375" style="25" customWidth="1"/>
    <col min="139" max="139" width="3.5703125" style="25" customWidth="1"/>
    <col min="140" max="150" width="3.7109375" style="25" customWidth="1"/>
    <col min="151" max="151" width="4.140625" style="25" customWidth="1"/>
    <col min="152" max="166" width="3.7109375" style="25" customWidth="1"/>
    <col min="167" max="167" width="4.42578125" style="25" customWidth="1"/>
    <col min="168" max="168" width="6.140625" style="25" customWidth="1"/>
    <col min="169" max="177" width="4.140625" style="25" customWidth="1"/>
    <col min="178" max="178" width="5.42578125" style="25" customWidth="1"/>
    <col min="179" max="182" width="4.140625" style="25" customWidth="1"/>
    <col min="183" max="183" width="3.42578125" style="25" customWidth="1"/>
    <col min="184" max="184" width="3.85546875" style="25" customWidth="1"/>
    <col min="185" max="185" width="4.140625" style="25" customWidth="1"/>
    <col min="186" max="189" width="5.140625" style="25" customWidth="1"/>
    <col min="190" max="191" width="4.140625" style="25" customWidth="1"/>
    <col min="192" max="192" width="4.7109375" style="25" customWidth="1"/>
    <col min="193" max="193" width="4.42578125" style="25" customWidth="1"/>
    <col min="194" max="194" width="4.28515625" style="25" customWidth="1"/>
    <col min="195" max="195" width="4.42578125" style="25" customWidth="1"/>
    <col min="196" max="196" width="4.7109375" style="25" customWidth="1"/>
    <col min="197" max="197" width="4.5703125" style="25" customWidth="1"/>
    <col min="198" max="198" width="4.42578125" style="25" customWidth="1"/>
    <col min="199" max="221" width="4.140625" style="25" customWidth="1"/>
    <col min="222" max="222" width="9.140625" style="25" customWidth="1"/>
    <col min="223" max="223" width="10" style="25" customWidth="1"/>
    <col min="224" max="224" width="8.7109375" style="25" customWidth="1"/>
    <col min="225" max="225" width="7.7109375" style="25" customWidth="1"/>
    <col min="226" max="226" width="8.85546875" style="25" customWidth="1"/>
    <col min="227" max="227" width="10" style="25" customWidth="1"/>
    <col min="228" max="228" width="9.5703125" style="25" customWidth="1"/>
    <col min="229" max="229" width="8" style="25" customWidth="1"/>
    <col min="230" max="230" width="5.42578125" style="25" customWidth="1"/>
    <col min="231" max="233" width="4.140625" style="25" customWidth="1"/>
    <col min="234" max="234" width="6.140625" style="25" customWidth="1"/>
    <col min="235" max="235" width="7.140625" style="25" customWidth="1"/>
    <col min="236" max="236" width="6.7109375" style="25" customWidth="1"/>
    <col min="237" max="241" width="7.7109375" style="25" customWidth="1"/>
    <col min="242" max="265" width="6.140625" style="25" customWidth="1"/>
    <col min="266" max="268" width="4.140625" style="25" customWidth="1"/>
    <col min="269" max="309" width="3.140625" style="25"/>
    <col min="310" max="311" width="4.5703125" style="25" customWidth="1"/>
    <col min="312" max="312" width="27.140625" style="25" customWidth="1"/>
    <col min="313" max="326" width="4.140625" style="25" customWidth="1"/>
    <col min="327" max="327" width="6.42578125" style="25" customWidth="1"/>
    <col min="328" max="336" width="4.140625" style="25" customWidth="1"/>
    <col min="337" max="337" width="5.5703125" style="25" customWidth="1"/>
    <col min="338" max="347" width="4.140625" style="25" customWidth="1"/>
    <col min="348" max="348" width="6.7109375" style="25" customWidth="1"/>
    <col min="349" max="357" width="4.42578125" style="25" customWidth="1"/>
    <col min="358" max="358" width="5.28515625" style="25" customWidth="1"/>
    <col min="359" max="364" width="4.42578125" style="25" customWidth="1"/>
    <col min="365" max="365" width="4.140625" style="25" customWidth="1"/>
    <col min="366" max="366" width="6.140625" style="25" customWidth="1"/>
    <col min="367" max="382" width="4.140625" style="25" customWidth="1"/>
    <col min="383" max="383" width="3.7109375" style="25" customWidth="1"/>
    <col min="384" max="384" width="4.140625" style="25" customWidth="1"/>
    <col min="385" max="394" width="3.7109375" style="25" customWidth="1"/>
    <col min="395" max="395" width="3.5703125" style="25" customWidth="1"/>
    <col min="396" max="406" width="3.7109375" style="25" customWidth="1"/>
    <col min="407" max="407" width="4.140625" style="25" customWidth="1"/>
    <col min="408" max="422" width="3.7109375" style="25" customWidth="1"/>
    <col min="423" max="423" width="4.42578125" style="25" customWidth="1"/>
    <col min="424" max="424" width="6.140625" style="25" customWidth="1"/>
    <col min="425" max="433" width="4.140625" style="25" customWidth="1"/>
    <col min="434" max="434" width="5.42578125" style="25" customWidth="1"/>
    <col min="435" max="438" width="4.140625" style="25" customWidth="1"/>
    <col min="439" max="439" width="3.42578125" style="25" customWidth="1"/>
    <col min="440" max="440" width="3.85546875" style="25" customWidth="1"/>
    <col min="441" max="441" width="4.140625" style="25" customWidth="1"/>
    <col min="442" max="445" width="5.140625" style="25" customWidth="1"/>
    <col min="446" max="447" width="4.140625" style="25" customWidth="1"/>
    <col min="448" max="448" width="4.7109375" style="25" customWidth="1"/>
    <col min="449" max="449" width="4.42578125" style="25" customWidth="1"/>
    <col min="450" max="450" width="4.28515625" style="25" customWidth="1"/>
    <col min="451" max="451" width="4.42578125" style="25" customWidth="1"/>
    <col min="452" max="452" width="4.7109375" style="25" customWidth="1"/>
    <col min="453" max="453" width="4.5703125" style="25" customWidth="1"/>
    <col min="454" max="454" width="4.42578125" style="25" customWidth="1"/>
    <col min="455" max="477" width="4.140625" style="25" customWidth="1"/>
    <col min="478" max="478" width="9.140625" style="25" customWidth="1"/>
    <col min="479" max="479" width="10" style="25" customWidth="1"/>
    <col min="480" max="480" width="8.7109375" style="25" customWidth="1"/>
    <col min="481" max="481" width="7.7109375" style="25" customWidth="1"/>
    <col min="482" max="482" width="8.85546875" style="25" customWidth="1"/>
    <col min="483" max="483" width="10" style="25" customWidth="1"/>
    <col min="484" max="484" width="9.5703125" style="25" customWidth="1"/>
    <col min="485" max="485" width="8" style="25" customWidth="1"/>
    <col min="486" max="486" width="5.42578125" style="25" customWidth="1"/>
    <col min="487" max="489" width="4.140625" style="25" customWidth="1"/>
    <col min="490" max="490" width="6.140625" style="25" customWidth="1"/>
    <col min="491" max="491" width="7.140625" style="25" customWidth="1"/>
    <col min="492" max="492" width="6.7109375" style="25" customWidth="1"/>
    <col min="493" max="497" width="7.7109375" style="25" customWidth="1"/>
    <col min="498" max="521" width="6.140625" style="25" customWidth="1"/>
    <col min="522" max="524" width="4.140625" style="25" customWidth="1"/>
    <col min="525" max="565" width="3.140625" style="25"/>
    <col min="566" max="567" width="4.5703125" style="25" customWidth="1"/>
    <col min="568" max="568" width="27.140625" style="25" customWidth="1"/>
    <col min="569" max="582" width="4.140625" style="25" customWidth="1"/>
    <col min="583" max="583" width="6.42578125" style="25" customWidth="1"/>
    <col min="584" max="592" width="4.140625" style="25" customWidth="1"/>
    <col min="593" max="593" width="5.5703125" style="25" customWidth="1"/>
    <col min="594" max="603" width="4.140625" style="25" customWidth="1"/>
    <col min="604" max="604" width="6.7109375" style="25" customWidth="1"/>
    <col min="605" max="613" width="4.42578125" style="25" customWidth="1"/>
    <col min="614" max="614" width="5.28515625" style="25" customWidth="1"/>
    <col min="615" max="620" width="4.42578125" style="25" customWidth="1"/>
    <col min="621" max="621" width="4.140625" style="25" customWidth="1"/>
    <col min="622" max="622" width="6.140625" style="25" customWidth="1"/>
    <col min="623" max="638" width="4.140625" style="25" customWidth="1"/>
    <col min="639" max="639" width="3.7109375" style="25" customWidth="1"/>
    <col min="640" max="640" width="4.140625" style="25" customWidth="1"/>
    <col min="641" max="650" width="3.7109375" style="25" customWidth="1"/>
    <col min="651" max="651" width="3.5703125" style="25" customWidth="1"/>
    <col min="652" max="662" width="3.7109375" style="25" customWidth="1"/>
    <col min="663" max="663" width="4.140625" style="25" customWidth="1"/>
    <col min="664" max="678" width="3.7109375" style="25" customWidth="1"/>
    <col min="679" max="679" width="4.42578125" style="25" customWidth="1"/>
    <col min="680" max="680" width="6.140625" style="25" customWidth="1"/>
    <col min="681" max="689" width="4.140625" style="25" customWidth="1"/>
    <col min="690" max="690" width="5.42578125" style="25" customWidth="1"/>
    <col min="691" max="694" width="4.140625" style="25" customWidth="1"/>
    <col min="695" max="695" width="3.42578125" style="25" customWidth="1"/>
    <col min="696" max="696" width="3.85546875" style="25" customWidth="1"/>
    <col min="697" max="697" width="4.140625" style="25" customWidth="1"/>
    <col min="698" max="701" width="5.140625" style="25" customWidth="1"/>
    <col min="702" max="703" width="4.140625" style="25" customWidth="1"/>
    <col min="704" max="704" width="4.7109375" style="25" customWidth="1"/>
    <col min="705" max="705" width="4.42578125" style="25" customWidth="1"/>
    <col min="706" max="706" width="4.28515625" style="25" customWidth="1"/>
    <col min="707" max="707" width="4.42578125" style="25" customWidth="1"/>
    <col min="708" max="708" width="4.7109375" style="25" customWidth="1"/>
    <col min="709" max="709" width="4.5703125" style="25" customWidth="1"/>
    <col min="710" max="710" width="4.42578125" style="25" customWidth="1"/>
    <col min="711" max="733" width="4.140625" style="25" customWidth="1"/>
    <col min="734" max="734" width="9.140625" style="25" customWidth="1"/>
    <col min="735" max="735" width="10" style="25" customWidth="1"/>
    <col min="736" max="736" width="8.7109375" style="25" customWidth="1"/>
    <col min="737" max="737" width="7.7109375" style="25" customWidth="1"/>
    <col min="738" max="738" width="8.85546875" style="25" customWidth="1"/>
    <col min="739" max="739" width="10" style="25" customWidth="1"/>
    <col min="740" max="740" width="9.5703125" style="25" customWidth="1"/>
    <col min="741" max="741" width="8" style="25" customWidth="1"/>
    <col min="742" max="742" width="5.42578125" style="25" customWidth="1"/>
    <col min="743" max="745" width="4.140625" style="25" customWidth="1"/>
    <col min="746" max="746" width="6.140625" style="25" customWidth="1"/>
    <col min="747" max="747" width="7.140625" style="25" customWidth="1"/>
    <col min="748" max="748" width="6.7109375" style="25" customWidth="1"/>
    <col min="749" max="753" width="7.7109375" style="25" customWidth="1"/>
    <col min="754" max="777" width="6.140625" style="25" customWidth="1"/>
    <col min="778" max="780" width="4.140625" style="25" customWidth="1"/>
    <col min="781" max="821" width="3.140625" style="25"/>
    <col min="822" max="823" width="4.5703125" style="25" customWidth="1"/>
    <col min="824" max="824" width="27.140625" style="25" customWidth="1"/>
    <col min="825" max="838" width="4.140625" style="25" customWidth="1"/>
    <col min="839" max="839" width="6.42578125" style="25" customWidth="1"/>
    <col min="840" max="848" width="4.140625" style="25" customWidth="1"/>
    <col min="849" max="849" width="5.5703125" style="25" customWidth="1"/>
    <col min="850" max="859" width="4.140625" style="25" customWidth="1"/>
    <col min="860" max="860" width="6.7109375" style="25" customWidth="1"/>
    <col min="861" max="869" width="4.42578125" style="25" customWidth="1"/>
    <col min="870" max="870" width="5.28515625" style="25" customWidth="1"/>
    <col min="871" max="876" width="4.42578125" style="25" customWidth="1"/>
    <col min="877" max="877" width="4.140625" style="25" customWidth="1"/>
    <col min="878" max="878" width="6.140625" style="25" customWidth="1"/>
    <col min="879" max="894" width="4.140625" style="25" customWidth="1"/>
    <col min="895" max="895" width="3.7109375" style="25" customWidth="1"/>
    <col min="896" max="896" width="4.140625" style="25" customWidth="1"/>
    <col min="897" max="906" width="3.7109375" style="25" customWidth="1"/>
    <col min="907" max="907" width="3.5703125" style="25" customWidth="1"/>
    <col min="908" max="918" width="3.7109375" style="25" customWidth="1"/>
    <col min="919" max="919" width="4.140625" style="25" customWidth="1"/>
    <col min="920" max="934" width="3.7109375" style="25" customWidth="1"/>
    <col min="935" max="935" width="4.42578125" style="25" customWidth="1"/>
    <col min="936" max="936" width="6.140625" style="25" customWidth="1"/>
    <col min="937" max="945" width="4.140625" style="25" customWidth="1"/>
    <col min="946" max="946" width="5.42578125" style="25" customWidth="1"/>
    <col min="947" max="950" width="4.140625" style="25" customWidth="1"/>
    <col min="951" max="951" width="3.42578125" style="25" customWidth="1"/>
    <col min="952" max="952" width="3.85546875" style="25" customWidth="1"/>
    <col min="953" max="953" width="4.140625" style="25" customWidth="1"/>
    <col min="954" max="957" width="5.140625" style="25" customWidth="1"/>
    <col min="958" max="959" width="4.140625" style="25" customWidth="1"/>
    <col min="960" max="960" width="4.7109375" style="25" customWidth="1"/>
    <col min="961" max="961" width="4.42578125" style="25" customWidth="1"/>
    <col min="962" max="962" width="4.28515625" style="25" customWidth="1"/>
    <col min="963" max="963" width="4.42578125" style="25" customWidth="1"/>
    <col min="964" max="964" width="4.7109375" style="25" customWidth="1"/>
    <col min="965" max="965" width="4.5703125" style="25" customWidth="1"/>
    <col min="966" max="966" width="4.42578125" style="25" customWidth="1"/>
    <col min="967" max="989" width="4.140625" style="25" customWidth="1"/>
    <col min="990" max="990" width="9.140625" style="25" customWidth="1"/>
    <col min="991" max="991" width="10" style="25" customWidth="1"/>
    <col min="992" max="992" width="8.7109375" style="25" customWidth="1"/>
    <col min="993" max="993" width="7.7109375" style="25" customWidth="1"/>
    <col min="994" max="994" width="8.85546875" style="25" customWidth="1"/>
    <col min="995" max="995" width="10" style="25" customWidth="1"/>
    <col min="996" max="996" width="9.5703125" style="25" customWidth="1"/>
    <col min="997" max="997" width="8" style="25" customWidth="1"/>
    <col min="998" max="998" width="5.42578125" style="25" customWidth="1"/>
    <col min="999" max="1001" width="4.140625" style="25" customWidth="1"/>
    <col min="1002" max="1002" width="6.140625" style="25" customWidth="1"/>
    <col min="1003" max="1003" width="7.140625" style="25" customWidth="1"/>
    <col min="1004" max="1004" width="6.7109375" style="25" customWidth="1"/>
    <col min="1005" max="1009" width="7.7109375" style="25" customWidth="1"/>
    <col min="1010" max="1033" width="6.140625" style="25" customWidth="1"/>
    <col min="1034" max="1036" width="4.140625" style="25" customWidth="1"/>
    <col min="1037" max="1077" width="3.140625" style="25"/>
    <col min="1078" max="1079" width="4.5703125" style="25" customWidth="1"/>
    <col min="1080" max="1080" width="27.140625" style="25" customWidth="1"/>
    <col min="1081" max="1094" width="4.140625" style="25" customWidth="1"/>
    <col min="1095" max="1095" width="6.42578125" style="25" customWidth="1"/>
    <col min="1096" max="1104" width="4.140625" style="25" customWidth="1"/>
    <col min="1105" max="1105" width="5.5703125" style="25" customWidth="1"/>
    <col min="1106" max="1115" width="4.140625" style="25" customWidth="1"/>
    <col min="1116" max="1116" width="6.7109375" style="25" customWidth="1"/>
    <col min="1117" max="1125" width="4.42578125" style="25" customWidth="1"/>
    <col min="1126" max="1126" width="5.28515625" style="25" customWidth="1"/>
    <col min="1127" max="1132" width="4.42578125" style="25" customWidth="1"/>
    <col min="1133" max="1133" width="4.140625" style="25" customWidth="1"/>
    <col min="1134" max="1134" width="6.140625" style="25" customWidth="1"/>
    <col min="1135" max="1150" width="4.140625" style="25" customWidth="1"/>
    <col min="1151" max="1151" width="3.7109375" style="25" customWidth="1"/>
    <col min="1152" max="1152" width="4.140625" style="25" customWidth="1"/>
    <col min="1153" max="1162" width="3.7109375" style="25" customWidth="1"/>
    <col min="1163" max="1163" width="3.5703125" style="25" customWidth="1"/>
    <col min="1164" max="1174" width="3.7109375" style="25" customWidth="1"/>
    <col min="1175" max="1175" width="4.140625" style="25" customWidth="1"/>
    <col min="1176" max="1190" width="3.7109375" style="25" customWidth="1"/>
    <col min="1191" max="1191" width="4.42578125" style="25" customWidth="1"/>
    <col min="1192" max="1192" width="6.140625" style="25" customWidth="1"/>
    <col min="1193" max="1201" width="4.140625" style="25" customWidth="1"/>
    <col min="1202" max="1202" width="5.42578125" style="25" customWidth="1"/>
    <col min="1203" max="1206" width="4.140625" style="25" customWidth="1"/>
    <col min="1207" max="1207" width="3.42578125" style="25" customWidth="1"/>
    <col min="1208" max="1208" width="3.85546875" style="25" customWidth="1"/>
    <col min="1209" max="1209" width="4.140625" style="25" customWidth="1"/>
    <col min="1210" max="1213" width="5.140625" style="25" customWidth="1"/>
    <col min="1214" max="1215" width="4.140625" style="25" customWidth="1"/>
    <col min="1216" max="1216" width="4.7109375" style="25" customWidth="1"/>
    <col min="1217" max="1217" width="4.42578125" style="25" customWidth="1"/>
    <col min="1218" max="1218" width="4.28515625" style="25" customWidth="1"/>
    <col min="1219" max="1219" width="4.42578125" style="25" customWidth="1"/>
    <col min="1220" max="1220" width="4.7109375" style="25" customWidth="1"/>
    <col min="1221" max="1221" width="4.5703125" style="25" customWidth="1"/>
    <col min="1222" max="1222" width="4.42578125" style="25" customWidth="1"/>
    <col min="1223" max="1245" width="4.140625" style="25" customWidth="1"/>
    <col min="1246" max="1246" width="9.140625" style="25" customWidth="1"/>
    <col min="1247" max="1247" width="10" style="25" customWidth="1"/>
    <col min="1248" max="1248" width="8.7109375" style="25" customWidth="1"/>
    <col min="1249" max="1249" width="7.7109375" style="25" customWidth="1"/>
    <col min="1250" max="1250" width="8.85546875" style="25" customWidth="1"/>
    <col min="1251" max="1251" width="10" style="25" customWidth="1"/>
    <col min="1252" max="1252" width="9.5703125" style="25" customWidth="1"/>
    <col min="1253" max="1253" width="8" style="25" customWidth="1"/>
    <col min="1254" max="1254" width="5.42578125" style="25" customWidth="1"/>
    <col min="1255" max="1257" width="4.140625" style="25" customWidth="1"/>
    <col min="1258" max="1258" width="6.140625" style="25" customWidth="1"/>
    <col min="1259" max="1259" width="7.140625" style="25" customWidth="1"/>
    <col min="1260" max="1260" width="6.7109375" style="25" customWidth="1"/>
    <col min="1261" max="1265" width="7.7109375" style="25" customWidth="1"/>
    <col min="1266" max="1289" width="6.140625" style="25" customWidth="1"/>
    <col min="1290" max="1292" width="4.140625" style="25" customWidth="1"/>
    <col min="1293" max="1333" width="3.140625" style="25"/>
    <col min="1334" max="1335" width="4.5703125" style="25" customWidth="1"/>
    <col min="1336" max="1336" width="27.140625" style="25" customWidth="1"/>
    <col min="1337" max="1350" width="4.140625" style="25" customWidth="1"/>
    <col min="1351" max="1351" width="6.42578125" style="25" customWidth="1"/>
    <col min="1352" max="1360" width="4.140625" style="25" customWidth="1"/>
    <col min="1361" max="1361" width="5.5703125" style="25" customWidth="1"/>
    <col min="1362" max="1371" width="4.140625" style="25" customWidth="1"/>
    <col min="1372" max="1372" width="6.7109375" style="25" customWidth="1"/>
    <col min="1373" max="1381" width="4.42578125" style="25" customWidth="1"/>
    <col min="1382" max="1382" width="5.28515625" style="25" customWidth="1"/>
    <col min="1383" max="1388" width="4.42578125" style="25" customWidth="1"/>
    <col min="1389" max="1389" width="4.140625" style="25" customWidth="1"/>
    <col min="1390" max="1390" width="6.140625" style="25" customWidth="1"/>
    <col min="1391" max="1406" width="4.140625" style="25" customWidth="1"/>
    <col min="1407" max="1407" width="3.7109375" style="25" customWidth="1"/>
    <col min="1408" max="1408" width="4.140625" style="25" customWidth="1"/>
    <col min="1409" max="1418" width="3.7109375" style="25" customWidth="1"/>
    <col min="1419" max="1419" width="3.5703125" style="25" customWidth="1"/>
    <col min="1420" max="1430" width="3.7109375" style="25" customWidth="1"/>
    <col min="1431" max="1431" width="4.140625" style="25" customWidth="1"/>
    <col min="1432" max="1446" width="3.7109375" style="25" customWidth="1"/>
    <col min="1447" max="1447" width="4.42578125" style="25" customWidth="1"/>
    <col min="1448" max="1448" width="6.140625" style="25" customWidth="1"/>
    <col min="1449" max="1457" width="4.140625" style="25" customWidth="1"/>
    <col min="1458" max="1458" width="5.42578125" style="25" customWidth="1"/>
    <col min="1459" max="1462" width="4.140625" style="25" customWidth="1"/>
    <col min="1463" max="1463" width="3.42578125" style="25" customWidth="1"/>
    <col min="1464" max="1464" width="3.85546875" style="25" customWidth="1"/>
    <col min="1465" max="1465" width="4.140625" style="25" customWidth="1"/>
    <col min="1466" max="1469" width="5.140625" style="25" customWidth="1"/>
    <col min="1470" max="1471" width="4.140625" style="25" customWidth="1"/>
    <col min="1472" max="1472" width="4.7109375" style="25" customWidth="1"/>
    <col min="1473" max="1473" width="4.42578125" style="25" customWidth="1"/>
    <col min="1474" max="1474" width="4.28515625" style="25" customWidth="1"/>
    <col min="1475" max="1475" width="4.42578125" style="25" customWidth="1"/>
    <col min="1476" max="1476" width="4.7109375" style="25" customWidth="1"/>
    <col min="1477" max="1477" width="4.5703125" style="25" customWidth="1"/>
    <col min="1478" max="1478" width="4.42578125" style="25" customWidth="1"/>
    <col min="1479" max="1501" width="4.140625" style="25" customWidth="1"/>
    <col min="1502" max="1502" width="9.140625" style="25" customWidth="1"/>
    <col min="1503" max="1503" width="10" style="25" customWidth="1"/>
    <col min="1504" max="1504" width="8.7109375" style="25" customWidth="1"/>
    <col min="1505" max="1505" width="7.7109375" style="25" customWidth="1"/>
    <col min="1506" max="1506" width="8.85546875" style="25" customWidth="1"/>
    <col min="1507" max="1507" width="10" style="25" customWidth="1"/>
    <col min="1508" max="1508" width="9.5703125" style="25" customWidth="1"/>
    <col min="1509" max="1509" width="8" style="25" customWidth="1"/>
    <col min="1510" max="1510" width="5.42578125" style="25" customWidth="1"/>
    <col min="1511" max="1513" width="4.140625" style="25" customWidth="1"/>
    <col min="1514" max="1514" width="6.140625" style="25" customWidth="1"/>
    <col min="1515" max="1515" width="7.140625" style="25" customWidth="1"/>
    <col min="1516" max="1516" width="6.7109375" style="25" customWidth="1"/>
    <col min="1517" max="1521" width="7.7109375" style="25" customWidth="1"/>
    <col min="1522" max="1545" width="6.140625" style="25" customWidth="1"/>
    <col min="1546" max="1548" width="4.140625" style="25" customWidth="1"/>
    <col min="1549" max="1589" width="3.140625" style="25"/>
    <col min="1590" max="1591" width="4.5703125" style="25" customWidth="1"/>
    <col min="1592" max="1592" width="27.140625" style="25" customWidth="1"/>
    <col min="1593" max="1606" width="4.140625" style="25" customWidth="1"/>
    <col min="1607" max="1607" width="6.42578125" style="25" customWidth="1"/>
    <col min="1608" max="1616" width="4.140625" style="25" customWidth="1"/>
    <col min="1617" max="1617" width="5.5703125" style="25" customWidth="1"/>
    <col min="1618" max="1627" width="4.140625" style="25" customWidth="1"/>
    <col min="1628" max="1628" width="6.7109375" style="25" customWidth="1"/>
    <col min="1629" max="1637" width="4.42578125" style="25" customWidth="1"/>
    <col min="1638" max="1638" width="5.28515625" style="25" customWidth="1"/>
    <col min="1639" max="1644" width="4.42578125" style="25" customWidth="1"/>
    <col min="1645" max="1645" width="4.140625" style="25" customWidth="1"/>
    <col min="1646" max="1646" width="6.140625" style="25" customWidth="1"/>
    <col min="1647" max="1662" width="4.140625" style="25" customWidth="1"/>
    <col min="1663" max="1663" width="3.7109375" style="25" customWidth="1"/>
    <col min="1664" max="1664" width="4.140625" style="25" customWidth="1"/>
    <col min="1665" max="1674" width="3.7109375" style="25" customWidth="1"/>
    <col min="1675" max="1675" width="3.5703125" style="25" customWidth="1"/>
    <col min="1676" max="1686" width="3.7109375" style="25" customWidth="1"/>
    <col min="1687" max="1687" width="4.140625" style="25" customWidth="1"/>
    <col min="1688" max="1702" width="3.7109375" style="25" customWidth="1"/>
    <col min="1703" max="1703" width="4.42578125" style="25" customWidth="1"/>
    <col min="1704" max="1704" width="6.140625" style="25" customWidth="1"/>
    <col min="1705" max="1713" width="4.140625" style="25" customWidth="1"/>
    <col min="1714" max="1714" width="5.42578125" style="25" customWidth="1"/>
    <col min="1715" max="1718" width="4.140625" style="25" customWidth="1"/>
    <col min="1719" max="1719" width="3.42578125" style="25" customWidth="1"/>
    <col min="1720" max="1720" width="3.85546875" style="25" customWidth="1"/>
    <col min="1721" max="1721" width="4.140625" style="25" customWidth="1"/>
    <col min="1722" max="1725" width="5.140625" style="25" customWidth="1"/>
    <col min="1726" max="1727" width="4.140625" style="25" customWidth="1"/>
    <col min="1728" max="1728" width="4.7109375" style="25" customWidth="1"/>
    <col min="1729" max="1729" width="4.42578125" style="25" customWidth="1"/>
    <col min="1730" max="1730" width="4.28515625" style="25" customWidth="1"/>
    <col min="1731" max="1731" width="4.42578125" style="25" customWidth="1"/>
    <col min="1732" max="1732" width="4.7109375" style="25" customWidth="1"/>
    <col min="1733" max="1733" width="4.5703125" style="25" customWidth="1"/>
    <col min="1734" max="1734" width="4.42578125" style="25" customWidth="1"/>
    <col min="1735" max="1757" width="4.140625" style="25" customWidth="1"/>
    <col min="1758" max="1758" width="9.140625" style="25" customWidth="1"/>
    <col min="1759" max="1759" width="10" style="25" customWidth="1"/>
    <col min="1760" max="1760" width="8.7109375" style="25" customWidth="1"/>
    <col min="1761" max="1761" width="7.7109375" style="25" customWidth="1"/>
    <col min="1762" max="1762" width="8.85546875" style="25" customWidth="1"/>
    <col min="1763" max="1763" width="10" style="25" customWidth="1"/>
    <col min="1764" max="1764" width="9.5703125" style="25" customWidth="1"/>
    <col min="1765" max="1765" width="8" style="25" customWidth="1"/>
    <col min="1766" max="1766" width="5.42578125" style="25" customWidth="1"/>
    <col min="1767" max="1769" width="4.140625" style="25" customWidth="1"/>
    <col min="1770" max="1770" width="6.140625" style="25" customWidth="1"/>
    <col min="1771" max="1771" width="7.140625" style="25" customWidth="1"/>
    <col min="1772" max="1772" width="6.7109375" style="25" customWidth="1"/>
    <col min="1773" max="1777" width="7.7109375" style="25" customWidth="1"/>
    <col min="1778" max="1801" width="6.140625" style="25" customWidth="1"/>
    <col min="1802" max="1804" width="4.140625" style="25" customWidth="1"/>
    <col min="1805" max="1845" width="3.140625" style="25"/>
    <col min="1846" max="1847" width="4.5703125" style="25" customWidth="1"/>
    <col min="1848" max="1848" width="27.140625" style="25" customWidth="1"/>
    <col min="1849" max="1862" width="4.140625" style="25" customWidth="1"/>
    <col min="1863" max="1863" width="6.42578125" style="25" customWidth="1"/>
    <col min="1864" max="1872" width="4.140625" style="25" customWidth="1"/>
    <col min="1873" max="1873" width="5.5703125" style="25" customWidth="1"/>
    <col min="1874" max="1883" width="4.140625" style="25" customWidth="1"/>
    <col min="1884" max="1884" width="6.7109375" style="25" customWidth="1"/>
    <col min="1885" max="1893" width="4.42578125" style="25" customWidth="1"/>
    <col min="1894" max="1894" width="5.28515625" style="25" customWidth="1"/>
    <col min="1895" max="1900" width="4.42578125" style="25" customWidth="1"/>
    <col min="1901" max="1901" width="4.140625" style="25" customWidth="1"/>
    <col min="1902" max="1902" width="6.140625" style="25" customWidth="1"/>
    <col min="1903" max="1918" width="4.140625" style="25" customWidth="1"/>
    <col min="1919" max="1919" width="3.7109375" style="25" customWidth="1"/>
    <col min="1920" max="1920" width="4.140625" style="25" customWidth="1"/>
    <col min="1921" max="1930" width="3.7109375" style="25" customWidth="1"/>
    <col min="1931" max="1931" width="3.5703125" style="25" customWidth="1"/>
    <col min="1932" max="1942" width="3.7109375" style="25" customWidth="1"/>
    <col min="1943" max="1943" width="4.140625" style="25" customWidth="1"/>
    <col min="1944" max="1958" width="3.7109375" style="25" customWidth="1"/>
    <col min="1959" max="1959" width="4.42578125" style="25" customWidth="1"/>
    <col min="1960" max="1960" width="6.140625" style="25" customWidth="1"/>
    <col min="1961" max="1969" width="4.140625" style="25" customWidth="1"/>
    <col min="1970" max="1970" width="5.42578125" style="25" customWidth="1"/>
    <col min="1971" max="1974" width="4.140625" style="25" customWidth="1"/>
    <col min="1975" max="1975" width="3.42578125" style="25" customWidth="1"/>
    <col min="1976" max="1976" width="3.85546875" style="25" customWidth="1"/>
    <col min="1977" max="1977" width="4.140625" style="25" customWidth="1"/>
    <col min="1978" max="1981" width="5.140625" style="25" customWidth="1"/>
    <col min="1982" max="1983" width="4.140625" style="25" customWidth="1"/>
    <col min="1984" max="1984" width="4.7109375" style="25" customWidth="1"/>
    <col min="1985" max="1985" width="4.42578125" style="25" customWidth="1"/>
    <col min="1986" max="1986" width="4.28515625" style="25" customWidth="1"/>
    <col min="1987" max="1987" width="4.42578125" style="25" customWidth="1"/>
    <col min="1988" max="1988" width="4.7109375" style="25" customWidth="1"/>
    <col min="1989" max="1989" width="4.5703125" style="25" customWidth="1"/>
    <col min="1990" max="1990" width="4.42578125" style="25" customWidth="1"/>
    <col min="1991" max="2013" width="4.140625" style="25" customWidth="1"/>
    <col min="2014" max="2014" width="9.140625" style="25" customWidth="1"/>
    <col min="2015" max="2015" width="10" style="25" customWidth="1"/>
    <col min="2016" max="2016" width="8.7109375" style="25" customWidth="1"/>
    <col min="2017" max="2017" width="7.7109375" style="25" customWidth="1"/>
    <col min="2018" max="2018" width="8.85546875" style="25" customWidth="1"/>
    <col min="2019" max="2019" width="10" style="25" customWidth="1"/>
    <col min="2020" max="2020" width="9.5703125" style="25" customWidth="1"/>
    <col min="2021" max="2021" width="8" style="25" customWidth="1"/>
    <col min="2022" max="2022" width="5.42578125" style="25" customWidth="1"/>
    <col min="2023" max="2025" width="4.140625" style="25" customWidth="1"/>
    <col min="2026" max="2026" width="6.140625" style="25" customWidth="1"/>
    <col min="2027" max="2027" width="7.140625" style="25" customWidth="1"/>
    <col min="2028" max="2028" width="6.7109375" style="25" customWidth="1"/>
    <col min="2029" max="2033" width="7.7109375" style="25" customWidth="1"/>
    <col min="2034" max="2057" width="6.140625" style="25" customWidth="1"/>
    <col min="2058" max="2060" width="4.140625" style="25" customWidth="1"/>
    <col min="2061" max="2101" width="3.140625" style="25"/>
    <col min="2102" max="2103" width="4.5703125" style="25" customWidth="1"/>
    <col min="2104" max="2104" width="27.140625" style="25" customWidth="1"/>
    <col min="2105" max="2118" width="4.140625" style="25" customWidth="1"/>
    <col min="2119" max="2119" width="6.42578125" style="25" customWidth="1"/>
    <col min="2120" max="2128" width="4.140625" style="25" customWidth="1"/>
    <col min="2129" max="2129" width="5.5703125" style="25" customWidth="1"/>
    <col min="2130" max="2139" width="4.140625" style="25" customWidth="1"/>
    <col min="2140" max="2140" width="6.7109375" style="25" customWidth="1"/>
    <col min="2141" max="2149" width="4.42578125" style="25" customWidth="1"/>
    <col min="2150" max="2150" width="5.28515625" style="25" customWidth="1"/>
    <col min="2151" max="2156" width="4.42578125" style="25" customWidth="1"/>
    <col min="2157" max="2157" width="4.140625" style="25" customWidth="1"/>
    <col min="2158" max="2158" width="6.140625" style="25" customWidth="1"/>
    <col min="2159" max="2174" width="4.140625" style="25" customWidth="1"/>
    <col min="2175" max="2175" width="3.7109375" style="25" customWidth="1"/>
    <col min="2176" max="2176" width="4.140625" style="25" customWidth="1"/>
    <col min="2177" max="2186" width="3.7109375" style="25" customWidth="1"/>
    <col min="2187" max="2187" width="3.5703125" style="25" customWidth="1"/>
    <col min="2188" max="2198" width="3.7109375" style="25" customWidth="1"/>
    <col min="2199" max="2199" width="4.140625" style="25" customWidth="1"/>
    <col min="2200" max="2214" width="3.7109375" style="25" customWidth="1"/>
    <col min="2215" max="2215" width="4.42578125" style="25" customWidth="1"/>
    <col min="2216" max="2216" width="6.140625" style="25" customWidth="1"/>
    <col min="2217" max="2225" width="4.140625" style="25" customWidth="1"/>
    <col min="2226" max="2226" width="5.42578125" style="25" customWidth="1"/>
    <col min="2227" max="2230" width="4.140625" style="25" customWidth="1"/>
    <col min="2231" max="2231" width="3.42578125" style="25" customWidth="1"/>
    <col min="2232" max="2232" width="3.85546875" style="25" customWidth="1"/>
    <col min="2233" max="2233" width="4.140625" style="25" customWidth="1"/>
    <col min="2234" max="2237" width="5.140625" style="25" customWidth="1"/>
    <col min="2238" max="2239" width="4.140625" style="25" customWidth="1"/>
    <col min="2240" max="2240" width="4.7109375" style="25" customWidth="1"/>
    <col min="2241" max="2241" width="4.42578125" style="25" customWidth="1"/>
    <col min="2242" max="2242" width="4.28515625" style="25" customWidth="1"/>
    <col min="2243" max="2243" width="4.42578125" style="25" customWidth="1"/>
    <col min="2244" max="2244" width="4.7109375" style="25" customWidth="1"/>
    <col min="2245" max="2245" width="4.5703125" style="25" customWidth="1"/>
    <col min="2246" max="2246" width="4.42578125" style="25" customWidth="1"/>
    <col min="2247" max="2269" width="4.140625" style="25" customWidth="1"/>
    <col min="2270" max="2270" width="9.140625" style="25" customWidth="1"/>
    <col min="2271" max="2271" width="10" style="25" customWidth="1"/>
    <col min="2272" max="2272" width="8.7109375" style="25" customWidth="1"/>
    <col min="2273" max="2273" width="7.7109375" style="25" customWidth="1"/>
    <col min="2274" max="2274" width="8.85546875" style="25" customWidth="1"/>
    <col min="2275" max="2275" width="10" style="25" customWidth="1"/>
    <col min="2276" max="2276" width="9.5703125" style="25" customWidth="1"/>
    <col min="2277" max="2277" width="8" style="25" customWidth="1"/>
    <col min="2278" max="2278" width="5.42578125" style="25" customWidth="1"/>
    <col min="2279" max="2281" width="4.140625" style="25" customWidth="1"/>
    <col min="2282" max="2282" width="6.140625" style="25" customWidth="1"/>
    <col min="2283" max="2283" width="7.140625" style="25" customWidth="1"/>
    <col min="2284" max="2284" width="6.7109375" style="25" customWidth="1"/>
    <col min="2285" max="2289" width="7.7109375" style="25" customWidth="1"/>
    <col min="2290" max="2313" width="6.140625" style="25" customWidth="1"/>
    <col min="2314" max="2316" width="4.140625" style="25" customWidth="1"/>
    <col min="2317" max="2357" width="3.140625" style="25"/>
    <col min="2358" max="2359" width="4.5703125" style="25" customWidth="1"/>
    <col min="2360" max="2360" width="27.140625" style="25" customWidth="1"/>
    <col min="2361" max="2374" width="4.140625" style="25" customWidth="1"/>
    <col min="2375" max="2375" width="6.42578125" style="25" customWidth="1"/>
    <col min="2376" max="2384" width="4.140625" style="25" customWidth="1"/>
    <col min="2385" max="2385" width="5.5703125" style="25" customWidth="1"/>
    <col min="2386" max="2395" width="4.140625" style="25" customWidth="1"/>
    <col min="2396" max="2396" width="6.7109375" style="25" customWidth="1"/>
    <col min="2397" max="2405" width="4.42578125" style="25" customWidth="1"/>
    <col min="2406" max="2406" width="5.28515625" style="25" customWidth="1"/>
    <col min="2407" max="2412" width="4.42578125" style="25" customWidth="1"/>
    <col min="2413" max="2413" width="4.140625" style="25" customWidth="1"/>
    <col min="2414" max="2414" width="6.140625" style="25" customWidth="1"/>
    <col min="2415" max="2430" width="4.140625" style="25" customWidth="1"/>
    <col min="2431" max="2431" width="3.7109375" style="25" customWidth="1"/>
    <col min="2432" max="2432" width="4.140625" style="25" customWidth="1"/>
    <col min="2433" max="2442" width="3.7109375" style="25" customWidth="1"/>
    <col min="2443" max="2443" width="3.5703125" style="25" customWidth="1"/>
    <col min="2444" max="2454" width="3.7109375" style="25" customWidth="1"/>
    <col min="2455" max="2455" width="4.140625" style="25" customWidth="1"/>
    <col min="2456" max="2470" width="3.7109375" style="25" customWidth="1"/>
    <col min="2471" max="2471" width="4.42578125" style="25" customWidth="1"/>
    <col min="2472" max="2472" width="6.140625" style="25" customWidth="1"/>
    <col min="2473" max="2481" width="4.140625" style="25" customWidth="1"/>
    <col min="2482" max="2482" width="5.42578125" style="25" customWidth="1"/>
    <col min="2483" max="2486" width="4.140625" style="25" customWidth="1"/>
    <col min="2487" max="2487" width="3.42578125" style="25" customWidth="1"/>
    <col min="2488" max="2488" width="3.85546875" style="25" customWidth="1"/>
    <col min="2489" max="2489" width="4.140625" style="25" customWidth="1"/>
    <col min="2490" max="2493" width="5.140625" style="25" customWidth="1"/>
    <col min="2494" max="2495" width="4.140625" style="25" customWidth="1"/>
    <col min="2496" max="2496" width="4.7109375" style="25" customWidth="1"/>
    <col min="2497" max="2497" width="4.42578125" style="25" customWidth="1"/>
    <col min="2498" max="2498" width="4.28515625" style="25" customWidth="1"/>
    <col min="2499" max="2499" width="4.42578125" style="25" customWidth="1"/>
    <col min="2500" max="2500" width="4.7109375" style="25" customWidth="1"/>
    <col min="2501" max="2501" width="4.5703125" style="25" customWidth="1"/>
    <col min="2502" max="2502" width="4.42578125" style="25" customWidth="1"/>
    <col min="2503" max="2525" width="4.140625" style="25" customWidth="1"/>
    <col min="2526" max="2526" width="9.140625" style="25" customWidth="1"/>
    <col min="2527" max="2527" width="10" style="25" customWidth="1"/>
    <col min="2528" max="2528" width="8.7109375" style="25" customWidth="1"/>
    <col min="2529" max="2529" width="7.7109375" style="25" customWidth="1"/>
    <col min="2530" max="2530" width="8.85546875" style="25" customWidth="1"/>
    <col min="2531" max="2531" width="10" style="25" customWidth="1"/>
    <col min="2532" max="2532" width="9.5703125" style="25" customWidth="1"/>
    <col min="2533" max="2533" width="8" style="25" customWidth="1"/>
    <col min="2534" max="2534" width="5.42578125" style="25" customWidth="1"/>
    <col min="2535" max="2537" width="4.140625" style="25" customWidth="1"/>
    <col min="2538" max="2538" width="6.140625" style="25" customWidth="1"/>
    <col min="2539" max="2539" width="7.140625" style="25" customWidth="1"/>
    <col min="2540" max="2540" width="6.7109375" style="25" customWidth="1"/>
    <col min="2541" max="2545" width="7.7109375" style="25" customWidth="1"/>
    <col min="2546" max="2569" width="6.140625" style="25" customWidth="1"/>
    <col min="2570" max="2572" width="4.140625" style="25" customWidth="1"/>
    <col min="2573" max="2613" width="3.140625" style="25"/>
    <col min="2614" max="2615" width="4.5703125" style="25" customWidth="1"/>
    <col min="2616" max="2616" width="27.140625" style="25" customWidth="1"/>
    <col min="2617" max="2630" width="4.140625" style="25" customWidth="1"/>
    <col min="2631" max="2631" width="6.42578125" style="25" customWidth="1"/>
    <col min="2632" max="2640" width="4.140625" style="25" customWidth="1"/>
    <col min="2641" max="2641" width="5.5703125" style="25" customWidth="1"/>
    <col min="2642" max="2651" width="4.140625" style="25" customWidth="1"/>
    <col min="2652" max="2652" width="6.7109375" style="25" customWidth="1"/>
    <col min="2653" max="2661" width="4.42578125" style="25" customWidth="1"/>
    <col min="2662" max="2662" width="5.28515625" style="25" customWidth="1"/>
    <col min="2663" max="2668" width="4.42578125" style="25" customWidth="1"/>
    <col min="2669" max="2669" width="4.140625" style="25" customWidth="1"/>
    <col min="2670" max="2670" width="6.140625" style="25" customWidth="1"/>
    <col min="2671" max="2686" width="4.140625" style="25" customWidth="1"/>
    <col min="2687" max="2687" width="3.7109375" style="25" customWidth="1"/>
    <col min="2688" max="2688" width="4.140625" style="25" customWidth="1"/>
    <col min="2689" max="2698" width="3.7109375" style="25" customWidth="1"/>
    <col min="2699" max="2699" width="3.5703125" style="25" customWidth="1"/>
    <col min="2700" max="2710" width="3.7109375" style="25" customWidth="1"/>
    <col min="2711" max="2711" width="4.140625" style="25" customWidth="1"/>
    <col min="2712" max="2726" width="3.7109375" style="25" customWidth="1"/>
    <col min="2727" max="2727" width="4.42578125" style="25" customWidth="1"/>
    <col min="2728" max="2728" width="6.140625" style="25" customWidth="1"/>
    <col min="2729" max="2737" width="4.140625" style="25" customWidth="1"/>
    <col min="2738" max="2738" width="5.42578125" style="25" customWidth="1"/>
    <col min="2739" max="2742" width="4.140625" style="25" customWidth="1"/>
    <col min="2743" max="2743" width="3.42578125" style="25" customWidth="1"/>
    <col min="2744" max="2744" width="3.85546875" style="25" customWidth="1"/>
    <col min="2745" max="2745" width="4.140625" style="25" customWidth="1"/>
    <col min="2746" max="2749" width="5.140625" style="25" customWidth="1"/>
    <col min="2750" max="2751" width="4.140625" style="25" customWidth="1"/>
    <col min="2752" max="2752" width="4.7109375" style="25" customWidth="1"/>
    <col min="2753" max="2753" width="4.42578125" style="25" customWidth="1"/>
    <col min="2754" max="2754" width="4.28515625" style="25" customWidth="1"/>
    <col min="2755" max="2755" width="4.42578125" style="25" customWidth="1"/>
    <col min="2756" max="2756" width="4.7109375" style="25" customWidth="1"/>
    <col min="2757" max="2757" width="4.5703125" style="25" customWidth="1"/>
    <col min="2758" max="2758" width="4.42578125" style="25" customWidth="1"/>
    <col min="2759" max="2781" width="4.140625" style="25" customWidth="1"/>
    <col min="2782" max="2782" width="9.140625" style="25" customWidth="1"/>
    <col min="2783" max="2783" width="10" style="25" customWidth="1"/>
    <col min="2784" max="2784" width="8.7109375" style="25" customWidth="1"/>
    <col min="2785" max="2785" width="7.7109375" style="25" customWidth="1"/>
    <col min="2786" max="2786" width="8.85546875" style="25" customWidth="1"/>
    <col min="2787" max="2787" width="10" style="25" customWidth="1"/>
    <col min="2788" max="2788" width="9.5703125" style="25" customWidth="1"/>
    <col min="2789" max="2789" width="8" style="25" customWidth="1"/>
    <col min="2790" max="2790" width="5.42578125" style="25" customWidth="1"/>
    <col min="2791" max="2793" width="4.140625" style="25" customWidth="1"/>
    <col min="2794" max="2794" width="6.140625" style="25" customWidth="1"/>
    <col min="2795" max="2795" width="7.140625" style="25" customWidth="1"/>
    <col min="2796" max="2796" width="6.7109375" style="25" customWidth="1"/>
    <col min="2797" max="2801" width="7.7109375" style="25" customWidth="1"/>
    <col min="2802" max="2825" width="6.140625" style="25" customWidth="1"/>
    <col min="2826" max="2828" width="4.140625" style="25" customWidth="1"/>
    <col min="2829" max="2869" width="3.140625" style="25"/>
    <col min="2870" max="2871" width="4.5703125" style="25" customWidth="1"/>
    <col min="2872" max="2872" width="27.140625" style="25" customWidth="1"/>
    <col min="2873" max="2886" width="4.140625" style="25" customWidth="1"/>
    <col min="2887" max="2887" width="6.42578125" style="25" customWidth="1"/>
    <col min="2888" max="2896" width="4.140625" style="25" customWidth="1"/>
    <col min="2897" max="2897" width="5.5703125" style="25" customWidth="1"/>
    <col min="2898" max="2907" width="4.140625" style="25" customWidth="1"/>
    <col min="2908" max="2908" width="6.7109375" style="25" customWidth="1"/>
    <col min="2909" max="2917" width="4.42578125" style="25" customWidth="1"/>
    <col min="2918" max="2918" width="5.28515625" style="25" customWidth="1"/>
    <col min="2919" max="2924" width="4.42578125" style="25" customWidth="1"/>
    <col min="2925" max="2925" width="4.140625" style="25" customWidth="1"/>
    <col min="2926" max="2926" width="6.140625" style="25" customWidth="1"/>
    <col min="2927" max="2942" width="4.140625" style="25" customWidth="1"/>
    <col min="2943" max="2943" width="3.7109375" style="25" customWidth="1"/>
    <col min="2944" max="2944" width="4.140625" style="25" customWidth="1"/>
    <col min="2945" max="2954" width="3.7109375" style="25" customWidth="1"/>
    <col min="2955" max="2955" width="3.5703125" style="25" customWidth="1"/>
    <col min="2956" max="2966" width="3.7109375" style="25" customWidth="1"/>
    <col min="2967" max="2967" width="4.140625" style="25" customWidth="1"/>
    <col min="2968" max="2982" width="3.7109375" style="25" customWidth="1"/>
    <col min="2983" max="2983" width="4.42578125" style="25" customWidth="1"/>
    <col min="2984" max="2984" width="6.140625" style="25" customWidth="1"/>
    <col min="2985" max="2993" width="4.140625" style="25" customWidth="1"/>
    <col min="2994" max="2994" width="5.42578125" style="25" customWidth="1"/>
    <col min="2995" max="2998" width="4.140625" style="25" customWidth="1"/>
    <col min="2999" max="2999" width="3.42578125" style="25" customWidth="1"/>
    <col min="3000" max="3000" width="3.85546875" style="25" customWidth="1"/>
    <col min="3001" max="3001" width="4.140625" style="25" customWidth="1"/>
    <col min="3002" max="3005" width="5.140625" style="25" customWidth="1"/>
    <col min="3006" max="3007" width="4.140625" style="25" customWidth="1"/>
    <col min="3008" max="3008" width="4.7109375" style="25" customWidth="1"/>
    <col min="3009" max="3009" width="4.42578125" style="25" customWidth="1"/>
    <col min="3010" max="3010" width="4.28515625" style="25" customWidth="1"/>
    <col min="3011" max="3011" width="4.42578125" style="25" customWidth="1"/>
    <col min="3012" max="3012" width="4.7109375" style="25" customWidth="1"/>
    <col min="3013" max="3013" width="4.5703125" style="25" customWidth="1"/>
    <col min="3014" max="3014" width="4.42578125" style="25" customWidth="1"/>
    <col min="3015" max="3037" width="4.140625" style="25" customWidth="1"/>
    <col min="3038" max="3038" width="9.140625" style="25" customWidth="1"/>
    <col min="3039" max="3039" width="10" style="25" customWidth="1"/>
    <col min="3040" max="3040" width="8.7109375" style="25" customWidth="1"/>
    <col min="3041" max="3041" width="7.7109375" style="25" customWidth="1"/>
    <col min="3042" max="3042" width="8.85546875" style="25" customWidth="1"/>
    <col min="3043" max="3043" width="10" style="25" customWidth="1"/>
    <col min="3044" max="3044" width="9.5703125" style="25" customWidth="1"/>
    <col min="3045" max="3045" width="8" style="25" customWidth="1"/>
    <col min="3046" max="3046" width="5.42578125" style="25" customWidth="1"/>
    <col min="3047" max="3049" width="4.140625" style="25" customWidth="1"/>
    <col min="3050" max="3050" width="6.140625" style="25" customWidth="1"/>
    <col min="3051" max="3051" width="7.140625" style="25" customWidth="1"/>
    <col min="3052" max="3052" width="6.7109375" style="25" customWidth="1"/>
    <col min="3053" max="3057" width="7.7109375" style="25" customWidth="1"/>
    <col min="3058" max="3081" width="6.140625" style="25" customWidth="1"/>
    <col min="3082" max="3084" width="4.140625" style="25" customWidth="1"/>
    <col min="3085" max="3125" width="3.140625" style="25"/>
    <col min="3126" max="3127" width="4.5703125" style="25" customWidth="1"/>
    <col min="3128" max="3128" width="27.140625" style="25" customWidth="1"/>
    <col min="3129" max="3142" width="4.140625" style="25" customWidth="1"/>
    <col min="3143" max="3143" width="6.42578125" style="25" customWidth="1"/>
    <col min="3144" max="3152" width="4.140625" style="25" customWidth="1"/>
    <col min="3153" max="3153" width="5.5703125" style="25" customWidth="1"/>
    <col min="3154" max="3163" width="4.140625" style="25" customWidth="1"/>
    <col min="3164" max="3164" width="6.7109375" style="25" customWidth="1"/>
    <col min="3165" max="3173" width="4.42578125" style="25" customWidth="1"/>
    <col min="3174" max="3174" width="5.28515625" style="25" customWidth="1"/>
    <col min="3175" max="3180" width="4.42578125" style="25" customWidth="1"/>
    <col min="3181" max="3181" width="4.140625" style="25" customWidth="1"/>
    <col min="3182" max="3182" width="6.140625" style="25" customWidth="1"/>
    <col min="3183" max="3198" width="4.140625" style="25" customWidth="1"/>
    <col min="3199" max="3199" width="3.7109375" style="25" customWidth="1"/>
    <col min="3200" max="3200" width="4.140625" style="25" customWidth="1"/>
    <col min="3201" max="3210" width="3.7109375" style="25" customWidth="1"/>
    <col min="3211" max="3211" width="3.5703125" style="25" customWidth="1"/>
    <col min="3212" max="3222" width="3.7109375" style="25" customWidth="1"/>
    <col min="3223" max="3223" width="4.140625" style="25" customWidth="1"/>
    <col min="3224" max="3238" width="3.7109375" style="25" customWidth="1"/>
    <col min="3239" max="3239" width="4.42578125" style="25" customWidth="1"/>
    <col min="3240" max="3240" width="6.140625" style="25" customWidth="1"/>
    <col min="3241" max="3249" width="4.140625" style="25" customWidth="1"/>
    <col min="3250" max="3250" width="5.42578125" style="25" customWidth="1"/>
    <col min="3251" max="3254" width="4.140625" style="25" customWidth="1"/>
    <col min="3255" max="3255" width="3.42578125" style="25" customWidth="1"/>
    <col min="3256" max="3256" width="3.85546875" style="25" customWidth="1"/>
    <col min="3257" max="3257" width="4.140625" style="25" customWidth="1"/>
    <col min="3258" max="3261" width="5.140625" style="25" customWidth="1"/>
    <col min="3262" max="3263" width="4.140625" style="25" customWidth="1"/>
    <col min="3264" max="3264" width="4.7109375" style="25" customWidth="1"/>
    <col min="3265" max="3265" width="4.42578125" style="25" customWidth="1"/>
    <col min="3266" max="3266" width="4.28515625" style="25" customWidth="1"/>
    <col min="3267" max="3267" width="4.42578125" style="25" customWidth="1"/>
    <col min="3268" max="3268" width="4.7109375" style="25" customWidth="1"/>
    <col min="3269" max="3269" width="4.5703125" style="25" customWidth="1"/>
    <col min="3270" max="3270" width="4.42578125" style="25" customWidth="1"/>
    <col min="3271" max="3293" width="4.140625" style="25" customWidth="1"/>
    <col min="3294" max="3294" width="9.140625" style="25" customWidth="1"/>
    <col min="3295" max="3295" width="10" style="25" customWidth="1"/>
    <col min="3296" max="3296" width="8.7109375" style="25" customWidth="1"/>
    <col min="3297" max="3297" width="7.7109375" style="25" customWidth="1"/>
    <col min="3298" max="3298" width="8.85546875" style="25" customWidth="1"/>
    <col min="3299" max="3299" width="10" style="25" customWidth="1"/>
    <col min="3300" max="3300" width="9.5703125" style="25" customWidth="1"/>
    <col min="3301" max="3301" width="8" style="25" customWidth="1"/>
    <col min="3302" max="3302" width="5.42578125" style="25" customWidth="1"/>
    <col min="3303" max="3305" width="4.140625" style="25" customWidth="1"/>
    <col min="3306" max="3306" width="6.140625" style="25" customWidth="1"/>
    <col min="3307" max="3307" width="7.140625" style="25" customWidth="1"/>
    <col min="3308" max="3308" width="6.7109375" style="25" customWidth="1"/>
    <col min="3309" max="3313" width="7.7109375" style="25" customWidth="1"/>
    <col min="3314" max="3337" width="6.140625" style="25" customWidth="1"/>
    <col min="3338" max="3340" width="4.140625" style="25" customWidth="1"/>
    <col min="3341" max="3381" width="3.140625" style="25"/>
    <col min="3382" max="3383" width="4.5703125" style="25" customWidth="1"/>
    <col min="3384" max="3384" width="27.140625" style="25" customWidth="1"/>
    <col min="3385" max="3398" width="4.140625" style="25" customWidth="1"/>
    <col min="3399" max="3399" width="6.42578125" style="25" customWidth="1"/>
    <col min="3400" max="3408" width="4.140625" style="25" customWidth="1"/>
    <col min="3409" max="3409" width="5.5703125" style="25" customWidth="1"/>
    <col min="3410" max="3419" width="4.140625" style="25" customWidth="1"/>
    <col min="3420" max="3420" width="6.7109375" style="25" customWidth="1"/>
    <col min="3421" max="3429" width="4.42578125" style="25" customWidth="1"/>
    <col min="3430" max="3430" width="5.28515625" style="25" customWidth="1"/>
    <col min="3431" max="3436" width="4.42578125" style="25" customWidth="1"/>
    <col min="3437" max="3437" width="4.140625" style="25" customWidth="1"/>
    <col min="3438" max="3438" width="6.140625" style="25" customWidth="1"/>
    <col min="3439" max="3454" width="4.140625" style="25" customWidth="1"/>
    <col min="3455" max="3455" width="3.7109375" style="25" customWidth="1"/>
    <col min="3456" max="3456" width="4.140625" style="25" customWidth="1"/>
    <col min="3457" max="3466" width="3.7109375" style="25" customWidth="1"/>
    <col min="3467" max="3467" width="3.5703125" style="25" customWidth="1"/>
    <col min="3468" max="3478" width="3.7109375" style="25" customWidth="1"/>
    <col min="3479" max="3479" width="4.140625" style="25" customWidth="1"/>
    <col min="3480" max="3494" width="3.7109375" style="25" customWidth="1"/>
    <col min="3495" max="3495" width="4.42578125" style="25" customWidth="1"/>
    <col min="3496" max="3496" width="6.140625" style="25" customWidth="1"/>
    <col min="3497" max="3505" width="4.140625" style="25" customWidth="1"/>
    <col min="3506" max="3506" width="5.42578125" style="25" customWidth="1"/>
    <col min="3507" max="3510" width="4.140625" style="25" customWidth="1"/>
    <col min="3511" max="3511" width="3.42578125" style="25" customWidth="1"/>
    <col min="3512" max="3512" width="3.85546875" style="25" customWidth="1"/>
    <col min="3513" max="3513" width="4.140625" style="25" customWidth="1"/>
    <col min="3514" max="3517" width="5.140625" style="25" customWidth="1"/>
    <col min="3518" max="3519" width="4.140625" style="25" customWidth="1"/>
    <col min="3520" max="3520" width="4.7109375" style="25" customWidth="1"/>
    <col min="3521" max="3521" width="4.42578125" style="25" customWidth="1"/>
    <col min="3522" max="3522" width="4.28515625" style="25" customWidth="1"/>
    <col min="3523" max="3523" width="4.42578125" style="25" customWidth="1"/>
    <col min="3524" max="3524" width="4.7109375" style="25" customWidth="1"/>
    <col min="3525" max="3525" width="4.5703125" style="25" customWidth="1"/>
    <col min="3526" max="3526" width="4.42578125" style="25" customWidth="1"/>
    <col min="3527" max="3549" width="4.140625" style="25" customWidth="1"/>
    <col min="3550" max="3550" width="9.140625" style="25" customWidth="1"/>
    <col min="3551" max="3551" width="10" style="25" customWidth="1"/>
    <col min="3552" max="3552" width="8.7109375" style="25" customWidth="1"/>
    <col min="3553" max="3553" width="7.7109375" style="25" customWidth="1"/>
    <col min="3554" max="3554" width="8.85546875" style="25" customWidth="1"/>
    <col min="3555" max="3555" width="10" style="25" customWidth="1"/>
    <col min="3556" max="3556" width="9.5703125" style="25" customWidth="1"/>
    <col min="3557" max="3557" width="8" style="25" customWidth="1"/>
    <col min="3558" max="3558" width="5.42578125" style="25" customWidth="1"/>
    <col min="3559" max="3561" width="4.140625" style="25" customWidth="1"/>
    <col min="3562" max="3562" width="6.140625" style="25" customWidth="1"/>
    <col min="3563" max="3563" width="7.140625" style="25" customWidth="1"/>
    <col min="3564" max="3564" width="6.7109375" style="25" customWidth="1"/>
    <col min="3565" max="3569" width="7.7109375" style="25" customWidth="1"/>
    <col min="3570" max="3593" width="6.140625" style="25" customWidth="1"/>
    <col min="3594" max="3596" width="4.140625" style="25" customWidth="1"/>
    <col min="3597" max="3637" width="3.140625" style="25"/>
    <col min="3638" max="3639" width="4.5703125" style="25" customWidth="1"/>
    <col min="3640" max="3640" width="27.140625" style="25" customWidth="1"/>
    <col min="3641" max="3654" width="4.140625" style="25" customWidth="1"/>
    <col min="3655" max="3655" width="6.42578125" style="25" customWidth="1"/>
    <col min="3656" max="3664" width="4.140625" style="25" customWidth="1"/>
    <col min="3665" max="3665" width="5.5703125" style="25" customWidth="1"/>
    <col min="3666" max="3675" width="4.140625" style="25" customWidth="1"/>
    <col min="3676" max="3676" width="6.7109375" style="25" customWidth="1"/>
    <col min="3677" max="3685" width="4.42578125" style="25" customWidth="1"/>
    <col min="3686" max="3686" width="5.28515625" style="25" customWidth="1"/>
    <col min="3687" max="3692" width="4.42578125" style="25" customWidth="1"/>
    <col min="3693" max="3693" width="4.140625" style="25" customWidth="1"/>
    <col min="3694" max="3694" width="6.140625" style="25" customWidth="1"/>
    <col min="3695" max="3710" width="4.140625" style="25" customWidth="1"/>
    <col min="3711" max="3711" width="3.7109375" style="25" customWidth="1"/>
    <col min="3712" max="3712" width="4.140625" style="25" customWidth="1"/>
    <col min="3713" max="3722" width="3.7109375" style="25" customWidth="1"/>
    <col min="3723" max="3723" width="3.5703125" style="25" customWidth="1"/>
    <col min="3724" max="3734" width="3.7109375" style="25" customWidth="1"/>
    <col min="3735" max="3735" width="4.140625" style="25" customWidth="1"/>
    <col min="3736" max="3750" width="3.7109375" style="25" customWidth="1"/>
    <col min="3751" max="3751" width="4.42578125" style="25" customWidth="1"/>
    <col min="3752" max="3752" width="6.140625" style="25" customWidth="1"/>
    <col min="3753" max="3761" width="4.140625" style="25" customWidth="1"/>
    <col min="3762" max="3762" width="5.42578125" style="25" customWidth="1"/>
    <col min="3763" max="3766" width="4.140625" style="25" customWidth="1"/>
    <col min="3767" max="3767" width="3.42578125" style="25" customWidth="1"/>
    <col min="3768" max="3768" width="3.85546875" style="25" customWidth="1"/>
    <col min="3769" max="3769" width="4.140625" style="25" customWidth="1"/>
    <col min="3770" max="3773" width="5.140625" style="25" customWidth="1"/>
    <col min="3774" max="3775" width="4.140625" style="25" customWidth="1"/>
    <col min="3776" max="3776" width="4.7109375" style="25" customWidth="1"/>
    <col min="3777" max="3777" width="4.42578125" style="25" customWidth="1"/>
    <col min="3778" max="3778" width="4.28515625" style="25" customWidth="1"/>
    <col min="3779" max="3779" width="4.42578125" style="25" customWidth="1"/>
    <col min="3780" max="3780" width="4.7109375" style="25" customWidth="1"/>
    <col min="3781" max="3781" width="4.5703125" style="25" customWidth="1"/>
    <col min="3782" max="3782" width="4.42578125" style="25" customWidth="1"/>
    <col min="3783" max="3805" width="4.140625" style="25" customWidth="1"/>
    <col min="3806" max="3806" width="9.140625" style="25" customWidth="1"/>
    <col min="3807" max="3807" width="10" style="25" customWidth="1"/>
    <col min="3808" max="3808" width="8.7109375" style="25" customWidth="1"/>
    <col min="3809" max="3809" width="7.7109375" style="25" customWidth="1"/>
    <col min="3810" max="3810" width="8.85546875" style="25" customWidth="1"/>
    <col min="3811" max="3811" width="10" style="25" customWidth="1"/>
    <col min="3812" max="3812" width="9.5703125" style="25" customWidth="1"/>
    <col min="3813" max="3813" width="8" style="25" customWidth="1"/>
    <col min="3814" max="3814" width="5.42578125" style="25" customWidth="1"/>
    <col min="3815" max="3817" width="4.140625" style="25" customWidth="1"/>
    <col min="3818" max="3818" width="6.140625" style="25" customWidth="1"/>
    <col min="3819" max="3819" width="7.140625" style="25" customWidth="1"/>
    <col min="3820" max="3820" width="6.7109375" style="25" customWidth="1"/>
    <col min="3821" max="3825" width="7.7109375" style="25" customWidth="1"/>
    <col min="3826" max="3849" width="6.140625" style="25" customWidth="1"/>
    <col min="3850" max="3852" width="4.140625" style="25" customWidth="1"/>
    <col min="3853" max="3893" width="3.140625" style="25"/>
    <col min="3894" max="3895" width="4.5703125" style="25" customWidth="1"/>
    <col min="3896" max="3896" width="27.140625" style="25" customWidth="1"/>
    <col min="3897" max="3910" width="4.140625" style="25" customWidth="1"/>
    <col min="3911" max="3911" width="6.42578125" style="25" customWidth="1"/>
    <col min="3912" max="3920" width="4.140625" style="25" customWidth="1"/>
    <col min="3921" max="3921" width="5.5703125" style="25" customWidth="1"/>
    <col min="3922" max="3931" width="4.140625" style="25" customWidth="1"/>
    <col min="3932" max="3932" width="6.7109375" style="25" customWidth="1"/>
    <col min="3933" max="3941" width="4.42578125" style="25" customWidth="1"/>
    <col min="3942" max="3942" width="5.28515625" style="25" customWidth="1"/>
    <col min="3943" max="3948" width="4.42578125" style="25" customWidth="1"/>
    <col min="3949" max="3949" width="4.140625" style="25" customWidth="1"/>
    <col min="3950" max="3950" width="6.140625" style="25" customWidth="1"/>
    <col min="3951" max="3966" width="4.140625" style="25" customWidth="1"/>
    <col min="3967" max="3967" width="3.7109375" style="25" customWidth="1"/>
    <col min="3968" max="3968" width="4.140625" style="25" customWidth="1"/>
    <col min="3969" max="3978" width="3.7109375" style="25" customWidth="1"/>
    <col min="3979" max="3979" width="3.5703125" style="25" customWidth="1"/>
    <col min="3980" max="3990" width="3.7109375" style="25" customWidth="1"/>
    <col min="3991" max="3991" width="4.140625" style="25" customWidth="1"/>
    <col min="3992" max="4006" width="3.7109375" style="25" customWidth="1"/>
    <col min="4007" max="4007" width="4.42578125" style="25" customWidth="1"/>
    <col min="4008" max="4008" width="6.140625" style="25" customWidth="1"/>
    <col min="4009" max="4017" width="4.140625" style="25" customWidth="1"/>
    <col min="4018" max="4018" width="5.42578125" style="25" customWidth="1"/>
    <col min="4019" max="4022" width="4.140625" style="25" customWidth="1"/>
    <col min="4023" max="4023" width="3.42578125" style="25" customWidth="1"/>
    <col min="4024" max="4024" width="3.85546875" style="25" customWidth="1"/>
    <col min="4025" max="4025" width="4.140625" style="25" customWidth="1"/>
    <col min="4026" max="4029" width="5.140625" style="25" customWidth="1"/>
    <col min="4030" max="4031" width="4.140625" style="25" customWidth="1"/>
    <col min="4032" max="4032" width="4.7109375" style="25" customWidth="1"/>
    <col min="4033" max="4033" width="4.42578125" style="25" customWidth="1"/>
    <col min="4034" max="4034" width="4.28515625" style="25" customWidth="1"/>
    <col min="4035" max="4035" width="4.42578125" style="25" customWidth="1"/>
    <col min="4036" max="4036" width="4.7109375" style="25" customWidth="1"/>
    <col min="4037" max="4037" width="4.5703125" style="25" customWidth="1"/>
    <col min="4038" max="4038" width="4.42578125" style="25" customWidth="1"/>
    <col min="4039" max="4061" width="4.140625" style="25" customWidth="1"/>
    <col min="4062" max="4062" width="9.140625" style="25" customWidth="1"/>
    <col min="4063" max="4063" width="10" style="25" customWidth="1"/>
    <col min="4064" max="4064" width="8.7109375" style="25" customWidth="1"/>
    <col min="4065" max="4065" width="7.7109375" style="25" customWidth="1"/>
    <col min="4066" max="4066" width="8.85546875" style="25" customWidth="1"/>
    <col min="4067" max="4067" width="10" style="25" customWidth="1"/>
    <col min="4068" max="4068" width="9.5703125" style="25" customWidth="1"/>
    <col min="4069" max="4069" width="8" style="25" customWidth="1"/>
    <col min="4070" max="4070" width="5.42578125" style="25" customWidth="1"/>
    <col min="4071" max="4073" width="4.140625" style="25" customWidth="1"/>
    <col min="4074" max="4074" width="6.140625" style="25" customWidth="1"/>
    <col min="4075" max="4075" width="7.140625" style="25" customWidth="1"/>
    <col min="4076" max="4076" width="6.7109375" style="25" customWidth="1"/>
    <col min="4077" max="4081" width="7.7109375" style="25" customWidth="1"/>
    <col min="4082" max="4105" width="6.140625" style="25" customWidth="1"/>
    <col min="4106" max="4108" width="4.140625" style="25" customWidth="1"/>
    <col min="4109" max="4149" width="3.140625" style="25"/>
    <col min="4150" max="4151" width="4.5703125" style="25" customWidth="1"/>
    <col min="4152" max="4152" width="27.140625" style="25" customWidth="1"/>
    <col min="4153" max="4166" width="4.140625" style="25" customWidth="1"/>
    <col min="4167" max="4167" width="6.42578125" style="25" customWidth="1"/>
    <col min="4168" max="4176" width="4.140625" style="25" customWidth="1"/>
    <col min="4177" max="4177" width="5.5703125" style="25" customWidth="1"/>
    <col min="4178" max="4187" width="4.140625" style="25" customWidth="1"/>
    <col min="4188" max="4188" width="6.7109375" style="25" customWidth="1"/>
    <col min="4189" max="4197" width="4.42578125" style="25" customWidth="1"/>
    <col min="4198" max="4198" width="5.28515625" style="25" customWidth="1"/>
    <col min="4199" max="4204" width="4.42578125" style="25" customWidth="1"/>
    <col min="4205" max="4205" width="4.140625" style="25" customWidth="1"/>
    <col min="4206" max="4206" width="6.140625" style="25" customWidth="1"/>
    <col min="4207" max="4222" width="4.140625" style="25" customWidth="1"/>
    <col min="4223" max="4223" width="3.7109375" style="25" customWidth="1"/>
    <col min="4224" max="4224" width="4.140625" style="25" customWidth="1"/>
    <col min="4225" max="4234" width="3.7109375" style="25" customWidth="1"/>
    <col min="4235" max="4235" width="3.5703125" style="25" customWidth="1"/>
    <col min="4236" max="4246" width="3.7109375" style="25" customWidth="1"/>
    <col min="4247" max="4247" width="4.140625" style="25" customWidth="1"/>
    <col min="4248" max="4262" width="3.7109375" style="25" customWidth="1"/>
    <col min="4263" max="4263" width="4.42578125" style="25" customWidth="1"/>
    <col min="4264" max="4264" width="6.140625" style="25" customWidth="1"/>
    <col min="4265" max="4273" width="4.140625" style="25" customWidth="1"/>
    <col min="4274" max="4274" width="5.42578125" style="25" customWidth="1"/>
    <col min="4275" max="4278" width="4.140625" style="25" customWidth="1"/>
    <col min="4279" max="4279" width="3.42578125" style="25" customWidth="1"/>
    <col min="4280" max="4280" width="3.85546875" style="25" customWidth="1"/>
    <col min="4281" max="4281" width="4.140625" style="25" customWidth="1"/>
    <col min="4282" max="4285" width="5.140625" style="25" customWidth="1"/>
    <col min="4286" max="4287" width="4.140625" style="25" customWidth="1"/>
    <col min="4288" max="4288" width="4.7109375" style="25" customWidth="1"/>
    <col min="4289" max="4289" width="4.42578125" style="25" customWidth="1"/>
    <col min="4290" max="4290" width="4.28515625" style="25" customWidth="1"/>
    <col min="4291" max="4291" width="4.42578125" style="25" customWidth="1"/>
    <col min="4292" max="4292" width="4.7109375" style="25" customWidth="1"/>
    <col min="4293" max="4293" width="4.5703125" style="25" customWidth="1"/>
    <col min="4294" max="4294" width="4.42578125" style="25" customWidth="1"/>
    <col min="4295" max="4317" width="4.140625" style="25" customWidth="1"/>
    <col min="4318" max="4318" width="9.140625" style="25" customWidth="1"/>
    <col min="4319" max="4319" width="10" style="25" customWidth="1"/>
    <col min="4320" max="4320" width="8.7109375" style="25" customWidth="1"/>
    <col min="4321" max="4321" width="7.7109375" style="25" customWidth="1"/>
    <col min="4322" max="4322" width="8.85546875" style="25" customWidth="1"/>
    <col min="4323" max="4323" width="10" style="25" customWidth="1"/>
    <col min="4324" max="4324" width="9.5703125" style="25" customWidth="1"/>
    <col min="4325" max="4325" width="8" style="25" customWidth="1"/>
    <col min="4326" max="4326" width="5.42578125" style="25" customWidth="1"/>
    <col min="4327" max="4329" width="4.140625" style="25" customWidth="1"/>
    <col min="4330" max="4330" width="6.140625" style="25" customWidth="1"/>
    <col min="4331" max="4331" width="7.140625" style="25" customWidth="1"/>
    <col min="4332" max="4332" width="6.7109375" style="25" customWidth="1"/>
    <col min="4333" max="4337" width="7.7109375" style="25" customWidth="1"/>
    <col min="4338" max="4361" width="6.140625" style="25" customWidth="1"/>
    <col min="4362" max="4364" width="4.140625" style="25" customWidth="1"/>
    <col min="4365" max="4405" width="3.140625" style="25"/>
    <col min="4406" max="4407" width="4.5703125" style="25" customWidth="1"/>
    <col min="4408" max="4408" width="27.140625" style="25" customWidth="1"/>
    <col min="4409" max="4422" width="4.140625" style="25" customWidth="1"/>
    <col min="4423" max="4423" width="6.42578125" style="25" customWidth="1"/>
    <col min="4424" max="4432" width="4.140625" style="25" customWidth="1"/>
    <col min="4433" max="4433" width="5.5703125" style="25" customWidth="1"/>
    <col min="4434" max="4443" width="4.140625" style="25" customWidth="1"/>
    <col min="4444" max="4444" width="6.7109375" style="25" customWidth="1"/>
    <col min="4445" max="4453" width="4.42578125" style="25" customWidth="1"/>
    <col min="4454" max="4454" width="5.28515625" style="25" customWidth="1"/>
    <col min="4455" max="4460" width="4.42578125" style="25" customWidth="1"/>
    <col min="4461" max="4461" width="4.140625" style="25" customWidth="1"/>
    <col min="4462" max="4462" width="6.140625" style="25" customWidth="1"/>
    <col min="4463" max="4478" width="4.140625" style="25" customWidth="1"/>
    <col min="4479" max="4479" width="3.7109375" style="25" customWidth="1"/>
    <col min="4480" max="4480" width="4.140625" style="25" customWidth="1"/>
    <col min="4481" max="4490" width="3.7109375" style="25" customWidth="1"/>
    <col min="4491" max="4491" width="3.5703125" style="25" customWidth="1"/>
    <col min="4492" max="4502" width="3.7109375" style="25" customWidth="1"/>
    <col min="4503" max="4503" width="4.140625" style="25" customWidth="1"/>
    <col min="4504" max="4518" width="3.7109375" style="25" customWidth="1"/>
    <col min="4519" max="4519" width="4.42578125" style="25" customWidth="1"/>
    <col min="4520" max="4520" width="6.140625" style="25" customWidth="1"/>
    <col min="4521" max="4529" width="4.140625" style="25" customWidth="1"/>
    <col min="4530" max="4530" width="5.42578125" style="25" customWidth="1"/>
    <col min="4531" max="4534" width="4.140625" style="25" customWidth="1"/>
    <col min="4535" max="4535" width="3.42578125" style="25" customWidth="1"/>
    <col min="4536" max="4536" width="3.85546875" style="25" customWidth="1"/>
    <col min="4537" max="4537" width="4.140625" style="25" customWidth="1"/>
    <col min="4538" max="4541" width="5.140625" style="25" customWidth="1"/>
    <col min="4542" max="4543" width="4.140625" style="25" customWidth="1"/>
    <col min="4544" max="4544" width="4.7109375" style="25" customWidth="1"/>
    <col min="4545" max="4545" width="4.42578125" style="25" customWidth="1"/>
    <col min="4546" max="4546" width="4.28515625" style="25" customWidth="1"/>
    <col min="4547" max="4547" width="4.42578125" style="25" customWidth="1"/>
    <col min="4548" max="4548" width="4.7109375" style="25" customWidth="1"/>
    <col min="4549" max="4549" width="4.5703125" style="25" customWidth="1"/>
    <col min="4550" max="4550" width="4.42578125" style="25" customWidth="1"/>
    <col min="4551" max="4573" width="4.140625" style="25" customWidth="1"/>
    <col min="4574" max="4574" width="9.140625" style="25" customWidth="1"/>
    <col min="4575" max="4575" width="10" style="25" customWidth="1"/>
    <col min="4576" max="4576" width="8.7109375" style="25" customWidth="1"/>
    <col min="4577" max="4577" width="7.7109375" style="25" customWidth="1"/>
    <col min="4578" max="4578" width="8.85546875" style="25" customWidth="1"/>
    <col min="4579" max="4579" width="10" style="25" customWidth="1"/>
    <col min="4580" max="4580" width="9.5703125" style="25" customWidth="1"/>
    <col min="4581" max="4581" width="8" style="25" customWidth="1"/>
    <col min="4582" max="4582" width="5.42578125" style="25" customWidth="1"/>
    <col min="4583" max="4585" width="4.140625" style="25" customWidth="1"/>
    <col min="4586" max="4586" width="6.140625" style="25" customWidth="1"/>
    <col min="4587" max="4587" width="7.140625" style="25" customWidth="1"/>
    <col min="4588" max="4588" width="6.7109375" style="25" customWidth="1"/>
    <col min="4589" max="4593" width="7.7109375" style="25" customWidth="1"/>
    <col min="4594" max="4617" width="6.140625" style="25" customWidth="1"/>
    <col min="4618" max="4620" width="4.140625" style="25" customWidth="1"/>
    <col min="4621" max="4661" width="3.140625" style="25"/>
    <col min="4662" max="4663" width="4.5703125" style="25" customWidth="1"/>
    <col min="4664" max="4664" width="27.140625" style="25" customWidth="1"/>
    <col min="4665" max="4678" width="4.140625" style="25" customWidth="1"/>
    <col min="4679" max="4679" width="6.42578125" style="25" customWidth="1"/>
    <col min="4680" max="4688" width="4.140625" style="25" customWidth="1"/>
    <col min="4689" max="4689" width="5.5703125" style="25" customWidth="1"/>
    <col min="4690" max="4699" width="4.140625" style="25" customWidth="1"/>
    <col min="4700" max="4700" width="6.7109375" style="25" customWidth="1"/>
    <col min="4701" max="4709" width="4.42578125" style="25" customWidth="1"/>
    <col min="4710" max="4710" width="5.28515625" style="25" customWidth="1"/>
    <col min="4711" max="4716" width="4.42578125" style="25" customWidth="1"/>
    <col min="4717" max="4717" width="4.140625" style="25" customWidth="1"/>
    <col min="4718" max="4718" width="6.140625" style="25" customWidth="1"/>
    <col min="4719" max="4734" width="4.140625" style="25" customWidth="1"/>
    <col min="4735" max="4735" width="3.7109375" style="25" customWidth="1"/>
    <col min="4736" max="4736" width="4.140625" style="25" customWidth="1"/>
    <col min="4737" max="4746" width="3.7109375" style="25" customWidth="1"/>
    <col min="4747" max="4747" width="3.5703125" style="25" customWidth="1"/>
    <col min="4748" max="4758" width="3.7109375" style="25" customWidth="1"/>
    <col min="4759" max="4759" width="4.140625" style="25" customWidth="1"/>
    <col min="4760" max="4774" width="3.7109375" style="25" customWidth="1"/>
    <col min="4775" max="4775" width="4.42578125" style="25" customWidth="1"/>
    <col min="4776" max="4776" width="6.140625" style="25" customWidth="1"/>
    <col min="4777" max="4785" width="4.140625" style="25" customWidth="1"/>
    <col min="4786" max="4786" width="5.42578125" style="25" customWidth="1"/>
    <col min="4787" max="4790" width="4.140625" style="25" customWidth="1"/>
    <col min="4791" max="4791" width="3.42578125" style="25" customWidth="1"/>
    <col min="4792" max="4792" width="3.85546875" style="25" customWidth="1"/>
    <col min="4793" max="4793" width="4.140625" style="25" customWidth="1"/>
    <col min="4794" max="4797" width="5.140625" style="25" customWidth="1"/>
    <col min="4798" max="4799" width="4.140625" style="25" customWidth="1"/>
    <col min="4800" max="4800" width="4.7109375" style="25" customWidth="1"/>
    <col min="4801" max="4801" width="4.42578125" style="25" customWidth="1"/>
    <col min="4802" max="4802" width="4.28515625" style="25" customWidth="1"/>
    <col min="4803" max="4803" width="4.42578125" style="25" customWidth="1"/>
    <col min="4804" max="4804" width="4.7109375" style="25" customWidth="1"/>
    <col min="4805" max="4805" width="4.5703125" style="25" customWidth="1"/>
    <col min="4806" max="4806" width="4.42578125" style="25" customWidth="1"/>
    <col min="4807" max="4829" width="4.140625" style="25" customWidth="1"/>
    <col min="4830" max="4830" width="9.140625" style="25" customWidth="1"/>
    <col min="4831" max="4831" width="10" style="25" customWidth="1"/>
    <col min="4832" max="4832" width="8.7109375" style="25" customWidth="1"/>
    <col min="4833" max="4833" width="7.7109375" style="25" customWidth="1"/>
    <col min="4834" max="4834" width="8.85546875" style="25" customWidth="1"/>
    <col min="4835" max="4835" width="10" style="25" customWidth="1"/>
    <col min="4836" max="4836" width="9.5703125" style="25" customWidth="1"/>
    <col min="4837" max="4837" width="8" style="25" customWidth="1"/>
    <col min="4838" max="4838" width="5.42578125" style="25" customWidth="1"/>
    <col min="4839" max="4841" width="4.140625" style="25" customWidth="1"/>
    <col min="4842" max="4842" width="6.140625" style="25" customWidth="1"/>
    <col min="4843" max="4843" width="7.140625" style="25" customWidth="1"/>
    <col min="4844" max="4844" width="6.7109375" style="25" customWidth="1"/>
    <col min="4845" max="4849" width="7.7109375" style="25" customWidth="1"/>
    <col min="4850" max="4873" width="6.140625" style="25" customWidth="1"/>
    <col min="4874" max="4876" width="4.140625" style="25" customWidth="1"/>
    <col min="4877" max="4917" width="3.140625" style="25"/>
    <col min="4918" max="4919" width="4.5703125" style="25" customWidth="1"/>
    <col min="4920" max="4920" width="27.140625" style="25" customWidth="1"/>
    <col min="4921" max="4934" width="4.140625" style="25" customWidth="1"/>
    <col min="4935" max="4935" width="6.42578125" style="25" customWidth="1"/>
    <col min="4936" max="4944" width="4.140625" style="25" customWidth="1"/>
    <col min="4945" max="4945" width="5.5703125" style="25" customWidth="1"/>
    <col min="4946" max="4955" width="4.140625" style="25" customWidth="1"/>
    <col min="4956" max="4956" width="6.7109375" style="25" customWidth="1"/>
    <col min="4957" max="4965" width="4.42578125" style="25" customWidth="1"/>
    <col min="4966" max="4966" width="5.28515625" style="25" customWidth="1"/>
    <col min="4967" max="4972" width="4.42578125" style="25" customWidth="1"/>
    <col min="4973" max="4973" width="4.140625" style="25" customWidth="1"/>
    <col min="4974" max="4974" width="6.140625" style="25" customWidth="1"/>
    <col min="4975" max="4990" width="4.140625" style="25" customWidth="1"/>
    <col min="4991" max="4991" width="3.7109375" style="25" customWidth="1"/>
    <col min="4992" max="4992" width="4.140625" style="25" customWidth="1"/>
    <col min="4993" max="5002" width="3.7109375" style="25" customWidth="1"/>
    <col min="5003" max="5003" width="3.5703125" style="25" customWidth="1"/>
    <col min="5004" max="5014" width="3.7109375" style="25" customWidth="1"/>
    <col min="5015" max="5015" width="4.140625" style="25" customWidth="1"/>
    <col min="5016" max="5030" width="3.7109375" style="25" customWidth="1"/>
    <col min="5031" max="5031" width="4.42578125" style="25" customWidth="1"/>
    <col min="5032" max="5032" width="6.140625" style="25" customWidth="1"/>
    <col min="5033" max="5041" width="4.140625" style="25" customWidth="1"/>
    <col min="5042" max="5042" width="5.42578125" style="25" customWidth="1"/>
    <col min="5043" max="5046" width="4.140625" style="25" customWidth="1"/>
    <col min="5047" max="5047" width="3.42578125" style="25" customWidth="1"/>
    <col min="5048" max="5048" width="3.85546875" style="25" customWidth="1"/>
    <col min="5049" max="5049" width="4.140625" style="25" customWidth="1"/>
    <col min="5050" max="5053" width="5.140625" style="25" customWidth="1"/>
    <col min="5054" max="5055" width="4.140625" style="25" customWidth="1"/>
    <col min="5056" max="5056" width="4.7109375" style="25" customWidth="1"/>
    <col min="5057" max="5057" width="4.42578125" style="25" customWidth="1"/>
    <col min="5058" max="5058" width="4.28515625" style="25" customWidth="1"/>
    <col min="5059" max="5059" width="4.42578125" style="25" customWidth="1"/>
    <col min="5060" max="5060" width="4.7109375" style="25" customWidth="1"/>
    <col min="5061" max="5061" width="4.5703125" style="25" customWidth="1"/>
    <col min="5062" max="5062" width="4.42578125" style="25" customWidth="1"/>
    <col min="5063" max="5085" width="4.140625" style="25" customWidth="1"/>
    <col min="5086" max="5086" width="9.140625" style="25" customWidth="1"/>
    <col min="5087" max="5087" width="10" style="25" customWidth="1"/>
    <col min="5088" max="5088" width="8.7109375" style="25" customWidth="1"/>
    <col min="5089" max="5089" width="7.7109375" style="25" customWidth="1"/>
    <col min="5090" max="5090" width="8.85546875" style="25" customWidth="1"/>
    <col min="5091" max="5091" width="10" style="25" customWidth="1"/>
    <col min="5092" max="5092" width="9.5703125" style="25" customWidth="1"/>
    <col min="5093" max="5093" width="8" style="25" customWidth="1"/>
    <col min="5094" max="5094" width="5.42578125" style="25" customWidth="1"/>
    <col min="5095" max="5097" width="4.140625" style="25" customWidth="1"/>
    <col min="5098" max="5098" width="6.140625" style="25" customWidth="1"/>
    <col min="5099" max="5099" width="7.140625" style="25" customWidth="1"/>
    <col min="5100" max="5100" width="6.7109375" style="25" customWidth="1"/>
    <col min="5101" max="5105" width="7.7109375" style="25" customWidth="1"/>
    <col min="5106" max="5129" width="6.140625" style="25" customWidth="1"/>
    <col min="5130" max="5132" width="4.140625" style="25" customWidth="1"/>
    <col min="5133" max="5173" width="3.140625" style="25"/>
    <col min="5174" max="5175" width="4.5703125" style="25" customWidth="1"/>
    <col min="5176" max="5176" width="27.140625" style="25" customWidth="1"/>
    <col min="5177" max="5190" width="4.140625" style="25" customWidth="1"/>
    <col min="5191" max="5191" width="6.42578125" style="25" customWidth="1"/>
    <col min="5192" max="5200" width="4.140625" style="25" customWidth="1"/>
    <col min="5201" max="5201" width="5.5703125" style="25" customWidth="1"/>
    <col min="5202" max="5211" width="4.140625" style="25" customWidth="1"/>
    <col min="5212" max="5212" width="6.7109375" style="25" customWidth="1"/>
    <col min="5213" max="5221" width="4.42578125" style="25" customWidth="1"/>
    <col min="5222" max="5222" width="5.28515625" style="25" customWidth="1"/>
    <col min="5223" max="5228" width="4.42578125" style="25" customWidth="1"/>
    <col min="5229" max="5229" width="4.140625" style="25" customWidth="1"/>
    <col min="5230" max="5230" width="6.140625" style="25" customWidth="1"/>
    <col min="5231" max="5246" width="4.140625" style="25" customWidth="1"/>
    <col min="5247" max="5247" width="3.7109375" style="25" customWidth="1"/>
    <col min="5248" max="5248" width="4.140625" style="25" customWidth="1"/>
    <col min="5249" max="5258" width="3.7109375" style="25" customWidth="1"/>
    <col min="5259" max="5259" width="3.5703125" style="25" customWidth="1"/>
    <col min="5260" max="5270" width="3.7109375" style="25" customWidth="1"/>
    <col min="5271" max="5271" width="4.140625" style="25" customWidth="1"/>
    <col min="5272" max="5286" width="3.7109375" style="25" customWidth="1"/>
    <col min="5287" max="5287" width="4.42578125" style="25" customWidth="1"/>
    <col min="5288" max="5288" width="6.140625" style="25" customWidth="1"/>
    <col min="5289" max="5297" width="4.140625" style="25" customWidth="1"/>
    <col min="5298" max="5298" width="5.42578125" style="25" customWidth="1"/>
    <col min="5299" max="5302" width="4.140625" style="25" customWidth="1"/>
    <col min="5303" max="5303" width="3.42578125" style="25" customWidth="1"/>
    <col min="5304" max="5304" width="3.85546875" style="25" customWidth="1"/>
    <col min="5305" max="5305" width="4.140625" style="25" customWidth="1"/>
    <col min="5306" max="5309" width="5.140625" style="25" customWidth="1"/>
    <col min="5310" max="5311" width="4.140625" style="25" customWidth="1"/>
    <col min="5312" max="5312" width="4.7109375" style="25" customWidth="1"/>
    <col min="5313" max="5313" width="4.42578125" style="25" customWidth="1"/>
    <col min="5314" max="5314" width="4.28515625" style="25" customWidth="1"/>
    <col min="5315" max="5315" width="4.42578125" style="25" customWidth="1"/>
    <col min="5316" max="5316" width="4.7109375" style="25" customWidth="1"/>
    <col min="5317" max="5317" width="4.5703125" style="25" customWidth="1"/>
    <col min="5318" max="5318" width="4.42578125" style="25" customWidth="1"/>
    <col min="5319" max="5341" width="4.140625" style="25" customWidth="1"/>
    <col min="5342" max="5342" width="9.140625" style="25" customWidth="1"/>
    <col min="5343" max="5343" width="10" style="25" customWidth="1"/>
    <col min="5344" max="5344" width="8.7109375" style="25" customWidth="1"/>
    <col min="5345" max="5345" width="7.7109375" style="25" customWidth="1"/>
    <col min="5346" max="5346" width="8.85546875" style="25" customWidth="1"/>
    <col min="5347" max="5347" width="10" style="25" customWidth="1"/>
    <col min="5348" max="5348" width="9.5703125" style="25" customWidth="1"/>
    <col min="5349" max="5349" width="8" style="25" customWidth="1"/>
    <col min="5350" max="5350" width="5.42578125" style="25" customWidth="1"/>
    <col min="5351" max="5353" width="4.140625" style="25" customWidth="1"/>
    <col min="5354" max="5354" width="6.140625" style="25" customWidth="1"/>
    <col min="5355" max="5355" width="7.140625" style="25" customWidth="1"/>
    <col min="5356" max="5356" width="6.7109375" style="25" customWidth="1"/>
    <col min="5357" max="5361" width="7.7109375" style="25" customWidth="1"/>
    <col min="5362" max="5385" width="6.140625" style="25" customWidth="1"/>
    <col min="5386" max="5388" width="4.140625" style="25" customWidth="1"/>
    <col min="5389" max="5429" width="3.140625" style="25"/>
    <col min="5430" max="5431" width="4.5703125" style="25" customWidth="1"/>
    <col min="5432" max="5432" width="27.140625" style="25" customWidth="1"/>
    <col min="5433" max="5446" width="4.140625" style="25" customWidth="1"/>
    <col min="5447" max="5447" width="6.42578125" style="25" customWidth="1"/>
    <col min="5448" max="5456" width="4.140625" style="25" customWidth="1"/>
    <col min="5457" max="5457" width="5.5703125" style="25" customWidth="1"/>
    <col min="5458" max="5467" width="4.140625" style="25" customWidth="1"/>
    <col min="5468" max="5468" width="6.7109375" style="25" customWidth="1"/>
    <col min="5469" max="5477" width="4.42578125" style="25" customWidth="1"/>
    <col min="5478" max="5478" width="5.28515625" style="25" customWidth="1"/>
    <col min="5479" max="5484" width="4.42578125" style="25" customWidth="1"/>
    <col min="5485" max="5485" width="4.140625" style="25" customWidth="1"/>
    <col min="5486" max="5486" width="6.140625" style="25" customWidth="1"/>
    <col min="5487" max="5502" width="4.140625" style="25" customWidth="1"/>
    <col min="5503" max="5503" width="3.7109375" style="25" customWidth="1"/>
    <col min="5504" max="5504" width="4.140625" style="25" customWidth="1"/>
    <col min="5505" max="5514" width="3.7109375" style="25" customWidth="1"/>
    <col min="5515" max="5515" width="3.5703125" style="25" customWidth="1"/>
    <col min="5516" max="5526" width="3.7109375" style="25" customWidth="1"/>
    <col min="5527" max="5527" width="4.140625" style="25" customWidth="1"/>
    <col min="5528" max="5542" width="3.7109375" style="25" customWidth="1"/>
    <col min="5543" max="5543" width="4.42578125" style="25" customWidth="1"/>
    <col min="5544" max="5544" width="6.140625" style="25" customWidth="1"/>
    <col min="5545" max="5553" width="4.140625" style="25" customWidth="1"/>
    <col min="5554" max="5554" width="5.42578125" style="25" customWidth="1"/>
    <col min="5555" max="5558" width="4.140625" style="25" customWidth="1"/>
    <col min="5559" max="5559" width="3.42578125" style="25" customWidth="1"/>
    <col min="5560" max="5560" width="3.85546875" style="25" customWidth="1"/>
    <col min="5561" max="5561" width="4.140625" style="25" customWidth="1"/>
    <col min="5562" max="5565" width="5.140625" style="25" customWidth="1"/>
    <col min="5566" max="5567" width="4.140625" style="25" customWidth="1"/>
    <col min="5568" max="5568" width="4.7109375" style="25" customWidth="1"/>
    <col min="5569" max="5569" width="4.42578125" style="25" customWidth="1"/>
    <col min="5570" max="5570" width="4.28515625" style="25" customWidth="1"/>
    <col min="5571" max="5571" width="4.42578125" style="25" customWidth="1"/>
    <col min="5572" max="5572" width="4.7109375" style="25" customWidth="1"/>
    <col min="5573" max="5573" width="4.5703125" style="25" customWidth="1"/>
    <col min="5574" max="5574" width="4.42578125" style="25" customWidth="1"/>
    <col min="5575" max="5597" width="4.140625" style="25" customWidth="1"/>
    <col min="5598" max="5598" width="9.140625" style="25" customWidth="1"/>
    <col min="5599" max="5599" width="10" style="25" customWidth="1"/>
    <col min="5600" max="5600" width="8.7109375" style="25" customWidth="1"/>
    <col min="5601" max="5601" width="7.7109375" style="25" customWidth="1"/>
    <col min="5602" max="5602" width="8.85546875" style="25" customWidth="1"/>
    <col min="5603" max="5603" width="10" style="25" customWidth="1"/>
    <col min="5604" max="5604" width="9.5703125" style="25" customWidth="1"/>
    <col min="5605" max="5605" width="8" style="25" customWidth="1"/>
    <col min="5606" max="5606" width="5.42578125" style="25" customWidth="1"/>
    <col min="5607" max="5609" width="4.140625" style="25" customWidth="1"/>
    <col min="5610" max="5610" width="6.140625" style="25" customWidth="1"/>
    <col min="5611" max="5611" width="7.140625" style="25" customWidth="1"/>
    <col min="5612" max="5612" width="6.7109375" style="25" customWidth="1"/>
    <col min="5613" max="5617" width="7.7109375" style="25" customWidth="1"/>
    <col min="5618" max="5641" width="6.140625" style="25" customWidth="1"/>
    <col min="5642" max="5644" width="4.140625" style="25" customWidth="1"/>
    <col min="5645" max="5685" width="3.140625" style="25"/>
    <col min="5686" max="5687" width="4.5703125" style="25" customWidth="1"/>
    <col min="5688" max="5688" width="27.140625" style="25" customWidth="1"/>
    <col min="5689" max="5702" width="4.140625" style="25" customWidth="1"/>
    <col min="5703" max="5703" width="6.42578125" style="25" customWidth="1"/>
    <col min="5704" max="5712" width="4.140625" style="25" customWidth="1"/>
    <col min="5713" max="5713" width="5.5703125" style="25" customWidth="1"/>
    <col min="5714" max="5723" width="4.140625" style="25" customWidth="1"/>
    <col min="5724" max="5724" width="6.7109375" style="25" customWidth="1"/>
    <col min="5725" max="5733" width="4.42578125" style="25" customWidth="1"/>
    <col min="5734" max="5734" width="5.28515625" style="25" customWidth="1"/>
    <col min="5735" max="5740" width="4.42578125" style="25" customWidth="1"/>
    <col min="5741" max="5741" width="4.140625" style="25" customWidth="1"/>
    <col min="5742" max="5742" width="6.140625" style="25" customWidth="1"/>
    <col min="5743" max="5758" width="4.140625" style="25" customWidth="1"/>
    <col min="5759" max="5759" width="3.7109375" style="25" customWidth="1"/>
    <col min="5760" max="5760" width="4.140625" style="25" customWidth="1"/>
    <col min="5761" max="5770" width="3.7109375" style="25" customWidth="1"/>
    <col min="5771" max="5771" width="3.5703125" style="25" customWidth="1"/>
    <col min="5772" max="5782" width="3.7109375" style="25" customWidth="1"/>
    <col min="5783" max="5783" width="4.140625" style="25" customWidth="1"/>
    <col min="5784" max="5798" width="3.7109375" style="25" customWidth="1"/>
    <col min="5799" max="5799" width="4.42578125" style="25" customWidth="1"/>
    <col min="5800" max="5800" width="6.140625" style="25" customWidth="1"/>
    <col min="5801" max="5809" width="4.140625" style="25" customWidth="1"/>
    <col min="5810" max="5810" width="5.42578125" style="25" customWidth="1"/>
    <col min="5811" max="5814" width="4.140625" style="25" customWidth="1"/>
    <col min="5815" max="5815" width="3.42578125" style="25" customWidth="1"/>
    <col min="5816" max="5816" width="3.85546875" style="25" customWidth="1"/>
    <col min="5817" max="5817" width="4.140625" style="25" customWidth="1"/>
    <col min="5818" max="5821" width="5.140625" style="25" customWidth="1"/>
    <col min="5822" max="5823" width="4.140625" style="25" customWidth="1"/>
    <col min="5824" max="5824" width="4.7109375" style="25" customWidth="1"/>
    <col min="5825" max="5825" width="4.42578125" style="25" customWidth="1"/>
    <col min="5826" max="5826" width="4.28515625" style="25" customWidth="1"/>
    <col min="5827" max="5827" width="4.42578125" style="25" customWidth="1"/>
    <col min="5828" max="5828" width="4.7109375" style="25" customWidth="1"/>
    <col min="5829" max="5829" width="4.5703125" style="25" customWidth="1"/>
    <col min="5830" max="5830" width="4.42578125" style="25" customWidth="1"/>
    <col min="5831" max="5853" width="4.140625" style="25" customWidth="1"/>
    <col min="5854" max="5854" width="9.140625" style="25" customWidth="1"/>
    <col min="5855" max="5855" width="10" style="25" customWidth="1"/>
    <col min="5856" max="5856" width="8.7109375" style="25" customWidth="1"/>
    <col min="5857" max="5857" width="7.7109375" style="25" customWidth="1"/>
    <col min="5858" max="5858" width="8.85546875" style="25" customWidth="1"/>
    <col min="5859" max="5859" width="10" style="25" customWidth="1"/>
    <col min="5860" max="5860" width="9.5703125" style="25" customWidth="1"/>
    <col min="5861" max="5861" width="8" style="25" customWidth="1"/>
    <col min="5862" max="5862" width="5.42578125" style="25" customWidth="1"/>
    <col min="5863" max="5865" width="4.140625" style="25" customWidth="1"/>
    <col min="5866" max="5866" width="6.140625" style="25" customWidth="1"/>
    <col min="5867" max="5867" width="7.140625" style="25" customWidth="1"/>
    <col min="5868" max="5868" width="6.7109375" style="25" customWidth="1"/>
    <col min="5869" max="5873" width="7.7109375" style="25" customWidth="1"/>
    <col min="5874" max="5897" width="6.140625" style="25" customWidth="1"/>
    <col min="5898" max="5900" width="4.140625" style="25" customWidth="1"/>
    <col min="5901" max="5941" width="3.140625" style="25"/>
    <col min="5942" max="5943" width="4.5703125" style="25" customWidth="1"/>
    <col min="5944" max="5944" width="27.140625" style="25" customWidth="1"/>
    <col min="5945" max="5958" width="4.140625" style="25" customWidth="1"/>
    <col min="5959" max="5959" width="6.42578125" style="25" customWidth="1"/>
    <col min="5960" max="5968" width="4.140625" style="25" customWidth="1"/>
    <col min="5969" max="5969" width="5.5703125" style="25" customWidth="1"/>
    <col min="5970" max="5979" width="4.140625" style="25" customWidth="1"/>
    <col min="5980" max="5980" width="6.7109375" style="25" customWidth="1"/>
    <col min="5981" max="5989" width="4.42578125" style="25" customWidth="1"/>
    <col min="5990" max="5990" width="5.28515625" style="25" customWidth="1"/>
    <col min="5991" max="5996" width="4.42578125" style="25" customWidth="1"/>
    <col min="5997" max="5997" width="4.140625" style="25" customWidth="1"/>
    <col min="5998" max="5998" width="6.140625" style="25" customWidth="1"/>
    <col min="5999" max="6014" width="4.140625" style="25" customWidth="1"/>
    <col min="6015" max="6015" width="3.7109375" style="25" customWidth="1"/>
    <col min="6016" max="6016" width="4.140625" style="25" customWidth="1"/>
    <col min="6017" max="6026" width="3.7109375" style="25" customWidth="1"/>
    <col min="6027" max="6027" width="3.5703125" style="25" customWidth="1"/>
    <col min="6028" max="6038" width="3.7109375" style="25" customWidth="1"/>
    <col min="6039" max="6039" width="4.140625" style="25" customWidth="1"/>
    <col min="6040" max="6054" width="3.7109375" style="25" customWidth="1"/>
    <col min="6055" max="6055" width="4.42578125" style="25" customWidth="1"/>
    <col min="6056" max="6056" width="6.140625" style="25" customWidth="1"/>
    <col min="6057" max="6065" width="4.140625" style="25" customWidth="1"/>
    <col min="6066" max="6066" width="5.42578125" style="25" customWidth="1"/>
    <col min="6067" max="6070" width="4.140625" style="25" customWidth="1"/>
    <col min="6071" max="6071" width="3.42578125" style="25" customWidth="1"/>
    <col min="6072" max="6072" width="3.85546875" style="25" customWidth="1"/>
    <col min="6073" max="6073" width="4.140625" style="25" customWidth="1"/>
    <col min="6074" max="6077" width="5.140625" style="25" customWidth="1"/>
    <col min="6078" max="6079" width="4.140625" style="25" customWidth="1"/>
    <col min="6080" max="6080" width="4.7109375" style="25" customWidth="1"/>
    <col min="6081" max="6081" width="4.42578125" style="25" customWidth="1"/>
    <col min="6082" max="6082" width="4.28515625" style="25" customWidth="1"/>
    <col min="6083" max="6083" width="4.42578125" style="25" customWidth="1"/>
    <col min="6084" max="6084" width="4.7109375" style="25" customWidth="1"/>
    <col min="6085" max="6085" width="4.5703125" style="25" customWidth="1"/>
    <col min="6086" max="6086" width="4.42578125" style="25" customWidth="1"/>
    <col min="6087" max="6109" width="4.140625" style="25" customWidth="1"/>
    <col min="6110" max="6110" width="9.140625" style="25" customWidth="1"/>
    <col min="6111" max="6111" width="10" style="25" customWidth="1"/>
    <col min="6112" max="6112" width="8.7109375" style="25" customWidth="1"/>
    <col min="6113" max="6113" width="7.7109375" style="25" customWidth="1"/>
    <col min="6114" max="6114" width="8.85546875" style="25" customWidth="1"/>
    <col min="6115" max="6115" width="10" style="25" customWidth="1"/>
    <col min="6116" max="6116" width="9.5703125" style="25" customWidth="1"/>
    <col min="6117" max="6117" width="8" style="25" customWidth="1"/>
    <col min="6118" max="6118" width="5.42578125" style="25" customWidth="1"/>
    <col min="6119" max="6121" width="4.140625" style="25" customWidth="1"/>
    <col min="6122" max="6122" width="6.140625" style="25" customWidth="1"/>
    <col min="6123" max="6123" width="7.140625" style="25" customWidth="1"/>
    <col min="6124" max="6124" width="6.7109375" style="25" customWidth="1"/>
    <col min="6125" max="6129" width="7.7109375" style="25" customWidth="1"/>
    <col min="6130" max="6153" width="6.140625" style="25" customWidth="1"/>
    <col min="6154" max="6156" width="4.140625" style="25" customWidth="1"/>
    <col min="6157" max="6197" width="3.140625" style="25"/>
    <col min="6198" max="6199" width="4.5703125" style="25" customWidth="1"/>
    <col min="6200" max="6200" width="27.140625" style="25" customWidth="1"/>
    <col min="6201" max="6214" width="4.140625" style="25" customWidth="1"/>
    <col min="6215" max="6215" width="6.42578125" style="25" customWidth="1"/>
    <col min="6216" max="6224" width="4.140625" style="25" customWidth="1"/>
    <col min="6225" max="6225" width="5.5703125" style="25" customWidth="1"/>
    <col min="6226" max="6235" width="4.140625" style="25" customWidth="1"/>
    <col min="6236" max="6236" width="6.7109375" style="25" customWidth="1"/>
    <col min="6237" max="6245" width="4.42578125" style="25" customWidth="1"/>
    <col min="6246" max="6246" width="5.28515625" style="25" customWidth="1"/>
    <col min="6247" max="6252" width="4.42578125" style="25" customWidth="1"/>
    <col min="6253" max="6253" width="4.140625" style="25" customWidth="1"/>
    <col min="6254" max="6254" width="6.140625" style="25" customWidth="1"/>
    <col min="6255" max="6270" width="4.140625" style="25" customWidth="1"/>
    <col min="6271" max="6271" width="3.7109375" style="25" customWidth="1"/>
    <col min="6272" max="6272" width="4.140625" style="25" customWidth="1"/>
    <col min="6273" max="6282" width="3.7109375" style="25" customWidth="1"/>
    <col min="6283" max="6283" width="3.5703125" style="25" customWidth="1"/>
    <col min="6284" max="6294" width="3.7109375" style="25" customWidth="1"/>
    <col min="6295" max="6295" width="4.140625" style="25" customWidth="1"/>
    <col min="6296" max="6310" width="3.7109375" style="25" customWidth="1"/>
    <col min="6311" max="6311" width="4.42578125" style="25" customWidth="1"/>
    <col min="6312" max="6312" width="6.140625" style="25" customWidth="1"/>
    <col min="6313" max="6321" width="4.140625" style="25" customWidth="1"/>
    <col min="6322" max="6322" width="5.42578125" style="25" customWidth="1"/>
    <col min="6323" max="6326" width="4.140625" style="25" customWidth="1"/>
    <col min="6327" max="6327" width="3.42578125" style="25" customWidth="1"/>
    <col min="6328" max="6328" width="3.85546875" style="25" customWidth="1"/>
    <col min="6329" max="6329" width="4.140625" style="25" customWidth="1"/>
    <col min="6330" max="6333" width="5.140625" style="25" customWidth="1"/>
    <col min="6334" max="6335" width="4.140625" style="25" customWidth="1"/>
    <col min="6336" max="6336" width="4.7109375" style="25" customWidth="1"/>
    <col min="6337" max="6337" width="4.42578125" style="25" customWidth="1"/>
    <col min="6338" max="6338" width="4.28515625" style="25" customWidth="1"/>
    <col min="6339" max="6339" width="4.42578125" style="25" customWidth="1"/>
    <col min="6340" max="6340" width="4.7109375" style="25" customWidth="1"/>
    <col min="6341" max="6341" width="4.5703125" style="25" customWidth="1"/>
    <col min="6342" max="6342" width="4.42578125" style="25" customWidth="1"/>
    <col min="6343" max="6365" width="4.140625" style="25" customWidth="1"/>
    <col min="6366" max="6366" width="9.140625" style="25" customWidth="1"/>
    <col min="6367" max="6367" width="10" style="25" customWidth="1"/>
    <col min="6368" max="6368" width="8.7109375" style="25" customWidth="1"/>
    <col min="6369" max="6369" width="7.7109375" style="25" customWidth="1"/>
    <col min="6370" max="6370" width="8.85546875" style="25" customWidth="1"/>
    <col min="6371" max="6371" width="10" style="25" customWidth="1"/>
    <col min="6372" max="6372" width="9.5703125" style="25" customWidth="1"/>
    <col min="6373" max="6373" width="8" style="25" customWidth="1"/>
    <col min="6374" max="6374" width="5.42578125" style="25" customWidth="1"/>
    <col min="6375" max="6377" width="4.140625" style="25" customWidth="1"/>
    <col min="6378" max="6378" width="6.140625" style="25" customWidth="1"/>
    <col min="6379" max="6379" width="7.140625" style="25" customWidth="1"/>
    <col min="6380" max="6380" width="6.7109375" style="25" customWidth="1"/>
    <col min="6381" max="6385" width="7.7109375" style="25" customWidth="1"/>
    <col min="6386" max="6409" width="6.140625" style="25" customWidth="1"/>
    <col min="6410" max="6412" width="4.140625" style="25" customWidth="1"/>
    <col min="6413" max="6453" width="3.140625" style="25"/>
    <col min="6454" max="6455" width="4.5703125" style="25" customWidth="1"/>
    <col min="6456" max="6456" width="27.140625" style="25" customWidth="1"/>
    <col min="6457" max="6470" width="4.140625" style="25" customWidth="1"/>
    <col min="6471" max="6471" width="6.42578125" style="25" customWidth="1"/>
    <col min="6472" max="6480" width="4.140625" style="25" customWidth="1"/>
    <col min="6481" max="6481" width="5.5703125" style="25" customWidth="1"/>
    <col min="6482" max="6491" width="4.140625" style="25" customWidth="1"/>
    <col min="6492" max="6492" width="6.7109375" style="25" customWidth="1"/>
    <col min="6493" max="6501" width="4.42578125" style="25" customWidth="1"/>
    <col min="6502" max="6502" width="5.28515625" style="25" customWidth="1"/>
    <col min="6503" max="6508" width="4.42578125" style="25" customWidth="1"/>
    <col min="6509" max="6509" width="4.140625" style="25" customWidth="1"/>
    <col min="6510" max="6510" width="6.140625" style="25" customWidth="1"/>
    <col min="6511" max="6526" width="4.140625" style="25" customWidth="1"/>
    <col min="6527" max="6527" width="3.7109375" style="25" customWidth="1"/>
    <col min="6528" max="6528" width="4.140625" style="25" customWidth="1"/>
    <col min="6529" max="6538" width="3.7109375" style="25" customWidth="1"/>
    <col min="6539" max="6539" width="3.5703125" style="25" customWidth="1"/>
    <col min="6540" max="6550" width="3.7109375" style="25" customWidth="1"/>
    <col min="6551" max="6551" width="4.140625" style="25" customWidth="1"/>
    <col min="6552" max="6566" width="3.7109375" style="25" customWidth="1"/>
    <col min="6567" max="6567" width="4.42578125" style="25" customWidth="1"/>
    <col min="6568" max="6568" width="6.140625" style="25" customWidth="1"/>
    <col min="6569" max="6577" width="4.140625" style="25" customWidth="1"/>
    <col min="6578" max="6578" width="5.42578125" style="25" customWidth="1"/>
    <col min="6579" max="6582" width="4.140625" style="25" customWidth="1"/>
    <col min="6583" max="6583" width="3.42578125" style="25" customWidth="1"/>
    <col min="6584" max="6584" width="3.85546875" style="25" customWidth="1"/>
    <col min="6585" max="6585" width="4.140625" style="25" customWidth="1"/>
    <col min="6586" max="6589" width="5.140625" style="25" customWidth="1"/>
    <col min="6590" max="6591" width="4.140625" style="25" customWidth="1"/>
    <col min="6592" max="6592" width="4.7109375" style="25" customWidth="1"/>
    <col min="6593" max="6593" width="4.42578125" style="25" customWidth="1"/>
    <col min="6594" max="6594" width="4.28515625" style="25" customWidth="1"/>
    <col min="6595" max="6595" width="4.42578125" style="25" customWidth="1"/>
    <col min="6596" max="6596" width="4.7109375" style="25" customWidth="1"/>
    <col min="6597" max="6597" width="4.5703125" style="25" customWidth="1"/>
    <col min="6598" max="6598" width="4.42578125" style="25" customWidth="1"/>
    <col min="6599" max="6621" width="4.140625" style="25" customWidth="1"/>
    <col min="6622" max="6622" width="9.140625" style="25" customWidth="1"/>
    <col min="6623" max="6623" width="10" style="25" customWidth="1"/>
    <col min="6624" max="6624" width="8.7109375" style="25" customWidth="1"/>
    <col min="6625" max="6625" width="7.7109375" style="25" customWidth="1"/>
    <col min="6626" max="6626" width="8.85546875" style="25" customWidth="1"/>
    <col min="6627" max="6627" width="10" style="25" customWidth="1"/>
    <col min="6628" max="6628" width="9.5703125" style="25" customWidth="1"/>
    <col min="6629" max="6629" width="8" style="25" customWidth="1"/>
    <col min="6630" max="6630" width="5.42578125" style="25" customWidth="1"/>
    <col min="6631" max="6633" width="4.140625" style="25" customWidth="1"/>
    <col min="6634" max="6634" width="6.140625" style="25" customWidth="1"/>
    <col min="6635" max="6635" width="7.140625" style="25" customWidth="1"/>
    <col min="6636" max="6636" width="6.7109375" style="25" customWidth="1"/>
    <col min="6637" max="6641" width="7.7109375" style="25" customWidth="1"/>
    <col min="6642" max="6665" width="6.140625" style="25" customWidth="1"/>
    <col min="6666" max="6668" width="4.140625" style="25" customWidth="1"/>
    <col min="6669" max="6709" width="3.140625" style="25"/>
    <col min="6710" max="6711" width="4.5703125" style="25" customWidth="1"/>
    <col min="6712" max="6712" width="27.140625" style="25" customWidth="1"/>
    <col min="6713" max="6726" width="4.140625" style="25" customWidth="1"/>
    <col min="6727" max="6727" width="6.42578125" style="25" customWidth="1"/>
    <col min="6728" max="6736" width="4.140625" style="25" customWidth="1"/>
    <col min="6737" max="6737" width="5.5703125" style="25" customWidth="1"/>
    <col min="6738" max="6747" width="4.140625" style="25" customWidth="1"/>
    <col min="6748" max="6748" width="6.7109375" style="25" customWidth="1"/>
    <col min="6749" max="6757" width="4.42578125" style="25" customWidth="1"/>
    <col min="6758" max="6758" width="5.28515625" style="25" customWidth="1"/>
    <col min="6759" max="6764" width="4.42578125" style="25" customWidth="1"/>
    <col min="6765" max="6765" width="4.140625" style="25" customWidth="1"/>
    <col min="6766" max="6766" width="6.140625" style="25" customWidth="1"/>
    <col min="6767" max="6782" width="4.140625" style="25" customWidth="1"/>
    <col min="6783" max="6783" width="3.7109375" style="25" customWidth="1"/>
    <col min="6784" max="6784" width="4.140625" style="25" customWidth="1"/>
    <col min="6785" max="6794" width="3.7109375" style="25" customWidth="1"/>
    <col min="6795" max="6795" width="3.5703125" style="25" customWidth="1"/>
    <col min="6796" max="6806" width="3.7109375" style="25" customWidth="1"/>
    <col min="6807" max="6807" width="4.140625" style="25" customWidth="1"/>
    <col min="6808" max="6822" width="3.7109375" style="25" customWidth="1"/>
    <col min="6823" max="6823" width="4.42578125" style="25" customWidth="1"/>
    <col min="6824" max="6824" width="6.140625" style="25" customWidth="1"/>
    <col min="6825" max="6833" width="4.140625" style="25" customWidth="1"/>
    <col min="6834" max="6834" width="5.42578125" style="25" customWidth="1"/>
    <col min="6835" max="6838" width="4.140625" style="25" customWidth="1"/>
    <col min="6839" max="6839" width="3.42578125" style="25" customWidth="1"/>
    <col min="6840" max="6840" width="3.85546875" style="25" customWidth="1"/>
    <col min="6841" max="6841" width="4.140625" style="25" customWidth="1"/>
    <col min="6842" max="6845" width="5.140625" style="25" customWidth="1"/>
    <col min="6846" max="6847" width="4.140625" style="25" customWidth="1"/>
    <col min="6848" max="6848" width="4.7109375" style="25" customWidth="1"/>
    <col min="6849" max="6849" width="4.42578125" style="25" customWidth="1"/>
    <col min="6850" max="6850" width="4.28515625" style="25" customWidth="1"/>
    <col min="6851" max="6851" width="4.42578125" style="25" customWidth="1"/>
    <col min="6852" max="6852" width="4.7109375" style="25" customWidth="1"/>
    <col min="6853" max="6853" width="4.5703125" style="25" customWidth="1"/>
    <col min="6854" max="6854" width="4.42578125" style="25" customWidth="1"/>
    <col min="6855" max="6877" width="4.140625" style="25" customWidth="1"/>
    <col min="6878" max="6878" width="9.140625" style="25" customWidth="1"/>
    <col min="6879" max="6879" width="10" style="25" customWidth="1"/>
    <col min="6880" max="6880" width="8.7109375" style="25" customWidth="1"/>
    <col min="6881" max="6881" width="7.7109375" style="25" customWidth="1"/>
    <col min="6882" max="6882" width="8.85546875" style="25" customWidth="1"/>
    <col min="6883" max="6883" width="10" style="25" customWidth="1"/>
    <col min="6884" max="6884" width="9.5703125" style="25" customWidth="1"/>
    <col min="6885" max="6885" width="8" style="25" customWidth="1"/>
    <col min="6886" max="6886" width="5.42578125" style="25" customWidth="1"/>
    <col min="6887" max="6889" width="4.140625" style="25" customWidth="1"/>
    <col min="6890" max="6890" width="6.140625" style="25" customWidth="1"/>
    <col min="6891" max="6891" width="7.140625" style="25" customWidth="1"/>
    <col min="6892" max="6892" width="6.7109375" style="25" customWidth="1"/>
    <col min="6893" max="6897" width="7.7109375" style="25" customWidth="1"/>
    <col min="6898" max="6921" width="6.140625" style="25" customWidth="1"/>
    <col min="6922" max="6924" width="4.140625" style="25" customWidth="1"/>
    <col min="6925" max="6965" width="3.140625" style="25"/>
    <col min="6966" max="6967" width="4.5703125" style="25" customWidth="1"/>
    <col min="6968" max="6968" width="27.140625" style="25" customWidth="1"/>
    <col min="6969" max="6982" width="4.140625" style="25" customWidth="1"/>
    <col min="6983" max="6983" width="6.42578125" style="25" customWidth="1"/>
    <col min="6984" max="6992" width="4.140625" style="25" customWidth="1"/>
    <col min="6993" max="6993" width="5.5703125" style="25" customWidth="1"/>
    <col min="6994" max="7003" width="4.140625" style="25" customWidth="1"/>
    <col min="7004" max="7004" width="6.7109375" style="25" customWidth="1"/>
    <col min="7005" max="7013" width="4.42578125" style="25" customWidth="1"/>
    <col min="7014" max="7014" width="5.28515625" style="25" customWidth="1"/>
    <col min="7015" max="7020" width="4.42578125" style="25" customWidth="1"/>
    <col min="7021" max="7021" width="4.140625" style="25" customWidth="1"/>
    <col min="7022" max="7022" width="6.140625" style="25" customWidth="1"/>
    <col min="7023" max="7038" width="4.140625" style="25" customWidth="1"/>
    <col min="7039" max="7039" width="3.7109375" style="25" customWidth="1"/>
    <col min="7040" max="7040" width="4.140625" style="25" customWidth="1"/>
    <col min="7041" max="7050" width="3.7109375" style="25" customWidth="1"/>
    <col min="7051" max="7051" width="3.5703125" style="25" customWidth="1"/>
    <col min="7052" max="7062" width="3.7109375" style="25" customWidth="1"/>
    <col min="7063" max="7063" width="4.140625" style="25" customWidth="1"/>
    <col min="7064" max="7078" width="3.7109375" style="25" customWidth="1"/>
    <col min="7079" max="7079" width="4.42578125" style="25" customWidth="1"/>
    <col min="7080" max="7080" width="6.140625" style="25" customWidth="1"/>
    <col min="7081" max="7089" width="4.140625" style="25" customWidth="1"/>
    <col min="7090" max="7090" width="5.42578125" style="25" customWidth="1"/>
    <col min="7091" max="7094" width="4.140625" style="25" customWidth="1"/>
    <col min="7095" max="7095" width="3.42578125" style="25" customWidth="1"/>
    <col min="7096" max="7096" width="3.85546875" style="25" customWidth="1"/>
    <col min="7097" max="7097" width="4.140625" style="25" customWidth="1"/>
    <col min="7098" max="7101" width="5.140625" style="25" customWidth="1"/>
    <col min="7102" max="7103" width="4.140625" style="25" customWidth="1"/>
    <col min="7104" max="7104" width="4.7109375" style="25" customWidth="1"/>
    <col min="7105" max="7105" width="4.42578125" style="25" customWidth="1"/>
    <col min="7106" max="7106" width="4.28515625" style="25" customWidth="1"/>
    <col min="7107" max="7107" width="4.42578125" style="25" customWidth="1"/>
    <col min="7108" max="7108" width="4.7109375" style="25" customWidth="1"/>
    <col min="7109" max="7109" width="4.5703125" style="25" customWidth="1"/>
    <col min="7110" max="7110" width="4.42578125" style="25" customWidth="1"/>
    <col min="7111" max="7133" width="4.140625" style="25" customWidth="1"/>
    <col min="7134" max="7134" width="9.140625" style="25" customWidth="1"/>
    <col min="7135" max="7135" width="10" style="25" customWidth="1"/>
    <col min="7136" max="7136" width="8.7109375" style="25" customWidth="1"/>
    <col min="7137" max="7137" width="7.7109375" style="25" customWidth="1"/>
    <col min="7138" max="7138" width="8.85546875" style="25" customWidth="1"/>
    <col min="7139" max="7139" width="10" style="25" customWidth="1"/>
    <col min="7140" max="7140" width="9.5703125" style="25" customWidth="1"/>
    <col min="7141" max="7141" width="8" style="25" customWidth="1"/>
    <col min="7142" max="7142" width="5.42578125" style="25" customWidth="1"/>
    <col min="7143" max="7145" width="4.140625" style="25" customWidth="1"/>
    <col min="7146" max="7146" width="6.140625" style="25" customWidth="1"/>
    <col min="7147" max="7147" width="7.140625" style="25" customWidth="1"/>
    <col min="7148" max="7148" width="6.7109375" style="25" customWidth="1"/>
    <col min="7149" max="7153" width="7.7109375" style="25" customWidth="1"/>
    <col min="7154" max="7177" width="6.140625" style="25" customWidth="1"/>
    <col min="7178" max="7180" width="4.140625" style="25" customWidth="1"/>
    <col min="7181" max="7221" width="3.140625" style="25"/>
    <col min="7222" max="7223" width="4.5703125" style="25" customWidth="1"/>
    <col min="7224" max="7224" width="27.140625" style="25" customWidth="1"/>
    <col min="7225" max="7238" width="4.140625" style="25" customWidth="1"/>
    <col min="7239" max="7239" width="6.42578125" style="25" customWidth="1"/>
    <col min="7240" max="7248" width="4.140625" style="25" customWidth="1"/>
    <col min="7249" max="7249" width="5.5703125" style="25" customWidth="1"/>
    <col min="7250" max="7259" width="4.140625" style="25" customWidth="1"/>
    <col min="7260" max="7260" width="6.7109375" style="25" customWidth="1"/>
    <col min="7261" max="7269" width="4.42578125" style="25" customWidth="1"/>
    <col min="7270" max="7270" width="5.28515625" style="25" customWidth="1"/>
    <col min="7271" max="7276" width="4.42578125" style="25" customWidth="1"/>
    <col min="7277" max="7277" width="4.140625" style="25" customWidth="1"/>
    <col min="7278" max="7278" width="6.140625" style="25" customWidth="1"/>
    <col min="7279" max="7294" width="4.140625" style="25" customWidth="1"/>
    <col min="7295" max="7295" width="3.7109375" style="25" customWidth="1"/>
    <col min="7296" max="7296" width="4.140625" style="25" customWidth="1"/>
    <col min="7297" max="7306" width="3.7109375" style="25" customWidth="1"/>
    <col min="7307" max="7307" width="3.5703125" style="25" customWidth="1"/>
    <col min="7308" max="7318" width="3.7109375" style="25" customWidth="1"/>
    <col min="7319" max="7319" width="4.140625" style="25" customWidth="1"/>
    <col min="7320" max="7334" width="3.7109375" style="25" customWidth="1"/>
    <col min="7335" max="7335" width="4.42578125" style="25" customWidth="1"/>
    <col min="7336" max="7336" width="6.140625" style="25" customWidth="1"/>
    <col min="7337" max="7345" width="4.140625" style="25" customWidth="1"/>
    <col min="7346" max="7346" width="5.42578125" style="25" customWidth="1"/>
    <col min="7347" max="7350" width="4.140625" style="25" customWidth="1"/>
    <col min="7351" max="7351" width="3.42578125" style="25" customWidth="1"/>
    <col min="7352" max="7352" width="3.85546875" style="25" customWidth="1"/>
    <col min="7353" max="7353" width="4.140625" style="25" customWidth="1"/>
    <col min="7354" max="7357" width="5.140625" style="25" customWidth="1"/>
    <col min="7358" max="7359" width="4.140625" style="25" customWidth="1"/>
    <col min="7360" max="7360" width="4.7109375" style="25" customWidth="1"/>
    <col min="7361" max="7361" width="4.42578125" style="25" customWidth="1"/>
    <col min="7362" max="7362" width="4.28515625" style="25" customWidth="1"/>
    <col min="7363" max="7363" width="4.42578125" style="25" customWidth="1"/>
    <col min="7364" max="7364" width="4.7109375" style="25" customWidth="1"/>
    <col min="7365" max="7365" width="4.5703125" style="25" customWidth="1"/>
    <col min="7366" max="7366" width="4.42578125" style="25" customWidth="1"/>
    <col min="7367" max="7389" width="4.140625" style="25" customWidth="1"/>
    <col min="7390" max="7390" width="9.140625" style="25" customWidth="1"/>
    <col min="7391" max="7391" width="10" style="25" customWidth="1"/>
    <col min="7392" max="7392" width="8.7109375" style="25" customWidth="1"/>
    <col min="7393" max="7393" width="7.7109375" style="25" customWidth="1"/>
    <col min="7394" max="7394" width="8.85546875" style="25" customWidth="1"/>
    <col min="7395" max="7395" width="10" style="25" customWidth="1"/>
    <col min="7396" max="7396" width="9.5703125" style="25" customWidth="1"/>
    <col min="7397" max="7397" width="8" style="25" customWidth="1"/>
    <col min="7398" max="7398" width="5.42578125" style="25" customWidth="1"/>
    <col min="7399" max="7401" width="4.140625" style="25" customWidth="1"/>
    <col min="7402" max="7402" width="6.140625" style="25" customWidth="1"/>
    <col min="7403" max="7403" width="7.140625" style="25" customWidth="1"/>
    <col min="7404" max="7404" width="6.7109375" style="25" customWidth="1"/>
    <col min="7405" max="7409" width="7.7109375" style="25" customWidth="1"/>
    <col min="7410" max="7433" width="6.140625" style="25" customWidth="1"/>
    <col min="7434" max="7436" width="4.140625" style="25" customWidth="1"/>
    <col min="7437" max="7477" width="3.140625" style="25"/>
    <col min="7478" max="7479" width="4.5703125" style="25" customWidth="1"/>
    <col min="7480" max="7480" width="27.140625" style="25" customWidth="1"/>
    <col min="7481" max="7494" width="4.140625" style="25" customWidth="1"/>
    <col min="7495" max="7495" width="6.42578125" style="25" customWidth="1"/>
    <col min="7496" max="7504" width="4.140625" style="25" customWidth="1"/>
    <col min="7505" max="7505" width="5.5703125" style="25" customWidth="1"/>
    <col min="7506" max="7515" width="4.140625" style="25" customWidth="1"/>
    <col min="7516" max="7516" width="6.7109375" style="25" customWidth="1"/>
    <col min="7517" max="7525" width="4.42578125" style="25" customWidth="1"/>
    <col min="7526" max="7526" width="5.28515625" style="25" customWidth="1"/>
    <col min="7527" max="7532" width="4.42578125" style="25" customWidth="1"/>
    <col min="7533" max="7533" width="4.140625" style="25" customWidth="1"/>
    <col min="7534" max="7534" width="6.140625" style="25" customWidth="1"/>
    <col min="7535" max="7550" width="4.140625" style="25" customWidth="1"/>
    <col min="7551" max="7551" width="3.7109375" style="25" customWidth="1"/>
    <col min="7552" max="7552" width="4.140625" style="25" customWidth="1"/>
    <col min="7553" max="7562" width="3.7109375" style="25" customWidth="1"/>
    <col min="7563" max="7563" width="3.5703125" style="25" customWidth="1"/>
    <col min="7564" max="7574" width="3.7109375" style="25" customWidth="1"/>
    <col min="7575" max="7575" width="4.140625" style="25" customWidth="1"/>
    <col min="7576" max="7590" width="3.7109375" style="25" customWidth="1"/>
    <col min="7591" max="7591" width="4.42578125" style="25" customWidth="1"/>
    <col min="7592" max="7592" width="6.140625" style="25" customWidth="1"/>
    <col min="7593" max="7601" width="4.140625" style="25" customWidth="1"/>
    <col min="7602" max="7602" width="5.42578125" style="25" customWidth="1"/>
    <col min="7603" max="7606" width="4.140625" style="25" customWidth="1"/>
    <col min="7607" max="7607" width="3.42578125" style="25" customWidth="1"/>
    <col min="7608" max="7608" width="3.85546875" style="25" customWidth="1"/>
    <col min="7609" max="7609" width="4.140625" style="25" customWidth="1"/>
    <col min="7610" max="7613" width="5.140625" style="25" customWidth="1"/>
    <col min="7614" max="7615" width="4.140625" style="25" customWidth="1"/>
    <col min="7616" max="7616" width="4.7109375" style="25" customWidth="1"/>
    <col min="7617" max="7617" width="4.42578125" style="25" customWidth="1"/>
    <col min="7618" max="7618" width="4.28515625" style="25" customWidth="1"/>
    <col min="7619" max="7619" width="4.42578125" style="25" customWidth="1"/>
    <col min="7620" max="7620" width="4.7109375" style="25" customWidth="1"/>
    <col min="7621" max="7621" width="4.5703125" style="25" customWidth="1"/>
    <col min="7622" max="7622" width="4.42578125" style="25" customWidth="1"/>
    <col min="7623" max="7645" width="4.140625" style="25" customWidth="1"/>
    <col min="7646" max="7646" width="9.140625" style="25" customWidth="1"/>
    <col min="7647" max="7647" width="10" style="25" customWidth="1"/>
    <col min="7648" max="7648" width="8.7109375" style="25" customWidth="1"/>
    <col min="7649" max="7649" width="7.7109375" style="25" customWidth="1"/>
    <col min="7650" max="7650" width="8.85546875" style="25" customWidth="1"/>
    <col min="7651" max="7651" width="10" style="25" customWidth="1"/>
    <col min="7652" max="7652" width="9.5703125" style="25" customWidth="1"/>
    <col min="7653" max="7653" width="8" style="25" customWidth="1"/>
    <col min="7654" max="7654" width="5.42578125" style="25" customWidth="1"/>
    <col min="7655" max="7657" width="4.140625" style="25" customWidth="1"/>
    <col min="7658" max="7658" width="6.140625" style="25" customWidth="1"/>
    <col min="7659" max="7659" width="7.140625" style="25" customWidth="1"/>
    <col min="7660" max="7660" width="6.7109375" style="25" customWidth="1"/>
    <col min="7661" max="7665" width="7.7109375" style="25" customWidth="1"/>
    <col min="7666" max="7689" width="6.140625" style="25" customWidth="1"/>
    <col min="7690" max="7692" width="4.140625" style="25" customWidth="1"/>
    <col min="7693" max="7733" width="3.140625" style="25"/>
    <col min="7734" max="7735" width="4.5703125" style="25" customWidth="1"/>
    <col min="7736" max="7736" width="27.140625" style="25" customWidth="1"/>
    <col min="7737" max="7750" width="4.140625" style="25" customWidth="1"/>
    <col min="7751" max="7751" width="6.42578125" style="25" customWidth="1"/>
    <col min="7752" max="7760" width="4.140625" style="25" customWidth="1"/>
    <col min="7761" max="7761" width="5.5703125" style="25" customWidth="1"/>
    <col min="7762" max="7771" width="4.140625" style="25" customWidth="1"/>
    <col min="7772" max="7772" width="6.7109375" style="25" customWidth="1"/>
    <col min="7773" max="7781" width="4.42578125" style="25" customWidth="1"/>
    <col min="7782" max="7782" width="5.28515625" style="25" customWidth="1"/>
    <col min="7783" max="7788" width="4.42578125" style="25" customWidth="1"/>
    <col min="7789" max="7789" width="4.140625" style="25" customWidth="1"/>
    <col min="7790" max="7790" width="6.140625" style="25" customWidth="1"/>
    <col min="7791" max="7806" width="4.140625" style="25" customWidth="1"/>
    <col min="7807" max="7807" width="3.7109375" style="25" customWidth="1"/>
    <col min="7808" max="7808" width="4.140625" style="25" customWidth="1"/>
    <col min="7809" max="7818" width="3.7109375" style="25" customWidth="1"/>
    <col min="7819" max="7819" width="3.5703125" style="25" customWidth="1"/>
    <col min="7820" max="7830" width="3.7109375" style="25" customWidth="1"/>
    <col min="7831" max="7831" width="4.140625" style="25" customWidth="1"/>
    <col min="7832" max="7846" width="3.7109375" style="25" customWidth="1"/>
    <col min="7847" max="7847" width="4.42578125" style="25" customWidth="1"/>
    <col min="7848" max="7848" width="6.140625" style="25" customWidth="1"/>
    <col min="7849" max="7857" width="4.140625" style="25" customWidth="1"/>
    <col min="7858" max="7858" width="5.42578125" style="25" customWidth="1"/>
    <col min="7859" max="7862" width="4.140625" style="25" customWidth="1"/>
    <col min="7863" max="7863" width="3.42578125" style="25" customWidth="1"/>
    <col min="7864" max="7864" width="3.85546875" style="25" customWidth="1"/>
    <col min="7865" max="7865" width="4.140625" style="25" customWidth="1"/>
    <col min="7866" max="7869" width="5.140625" style="25" customWidth="1"/>
    <col min="7870" max="7871" width="4.140625" style="25" customWidth="1"/>
    <col min="7872" max="7872" width="4.7109375" style="25" customWidth="1"/>
    <col min="7873" max="7873" width="4.42578125" style="25" customWidth="1"/>
    <col min="7874" max="7874" width="4.28515625" style="25" customWidth="1"/>
    <col min="7875" max="7875" width="4.42578125" style="25" customWidth="1"/>
    <col min="7876" max="7876" width="4.7109375" style="25" customWidth="1"/>
    <col min="7877" max="7877" width="4.5703125" style="25" customWidth="1"/>
    <col min="7878" max="7878" width="4.42578125" style="25" customWidth="1"/>
    <col min="7879" max="7901" width="4.140625" style="25" customWidth="1"/>
    <col min="7902" max="7902" width="9.140625" style="25" customWidth="1"/>
    <col min="7903" max="7903" width="10" style="25" customWidth="1"/>
    <col min="7904" max="7904" width="8.7109375" style="25" customWidth="1"/>
    <col min="7905" max="7905" width="7.7109375" style="25" customWidth="1"/>
    <col min="7906" max="7906" width="8.85546875" style="25" customWidth="1"/>
    <col min="7907" max="7907" width="10" style="25" customWidth="1"/>
    <col min="7908" max="7908" width="9.5703125" style="25" customWidth="1"/>
    <col min="7909" max="7909" width="8" style="25" customWidth="1"/>
    <col min="7910" max="7910" width="5.42578125" style="25" customWidth="1"/>
    <col min="7911" max="7913" width="4.140625" style="25" customWidth="1"/>
    <col min="7914" max="7914" width="6.140625" style="25" customWidth="1"/>
    <col min="7915" max="7915" width="7.140625" style="25" customWidth="1"/>
    <col min="7916" max="7916" width="6.7109375" style="25" customWidth="1"/>
    <col min="7917" max="7921" width="7.7109375" style="25" customWidth="1"/>
    <col min="7922" max="7945" width="6.140625" style="25" customWidth="1"/>
    <col min="7946" max="7948" width="4.140625" style="25" customWidth="1"/>
    <col min="7949" max="7989" width="3.140625" style="25"/>
    <col min="7990" max="7991" width="4.5703125" style="25" customWidth="1"/>
    <col min="7992" max="7992" width="27.140625" style="25" customWidth="1"/>
    <col min="7993" max="8006" width="4.140625" style="25" customWidth="1"/>
    <col min="8007" max="8007" width="6.42578125" style="25" customWidth="1"/>
    <col min="8008" max="8016" width="4.140625" style="25" customWidth="1"/>
    <col min="8017" max="8017" width="5.5703125" style="25" customWidth="1"/>
    <col min="8018" max="8027" width="4.140625" style="25" customWidth="1"/>
    <col min="8028" max="8028" width="6.7109375" style="25" customWidth="1"/>
    <col min="8029" max="8037" width="4.42578125" style="25" customWidth="1"/>
    <col min="8038" max="8038" width="5.28515625" style="25" customWidth="1"/>
    <col min="8039" max="8044" width="4.42578125" style="25" customWidth="1"/>
    <col min="8045" max="8045" width="4.140625" style="25" customWidth="1"/>
    <col min="8046" max="8046" width="6.140625" style="25" customWidth="1"/>
    <col min="8047" max="8062" width="4.140625" style="25" customWidth="1"/>
    <col min="8063" max="8063" width="3.7109375" style="25" customWidth="1"/>
    <col min="8064" max="8064" width="4.140625" style="25" customWidth="1"/>
    <col min="8065" max="8074" width="3.7109375" style="25" customWidth="1"/>
    <col min="8075" max="8075" width="3.5703125" style="25" customWidth="1"/>
    <col min="8076" max="8086" width="3.7109375" style="25" customWidth="1"/>
    <col min="8087" max="8087" width="4.140625" style="25" customWidth="1"/>
    <col min="8088" max="8102" width="3.7109375" style="25" customWidth="1"/>
    <col min="8103" max="8103" width="4.42578125" style="25" customWidth="1"/>
    <col min="8104" max="8104" width="6.140625" style="25" customWidth="1"/>
    <col min="8105" max="8113" width="4.140625" style="25" customWidth="1"/>
    <col min="8114" max="8114" width="5.42578125" style="25" customWidth="1"/>
    <col min="8115" max="8118" width="4.140625" style="25" customWidth="1"/>
    <col min="8119" max="8119" width="3.42578125" style="25" customWidth="1"/>
    <col min="8120" max="8120" width="3.85546875" style="25" customWidth="1"/>
    <col min="8121" max="8121" width="4.140625" style="25" customWidth="1"/>
    <col min="8122" max="8125" width="5.140625" style="25" customWidth="1"/>
    <col min="8126" max="8127" width="4.140625" style="25" customWidth="1"/>
    <col min="8128" max="8128" width="4.7109375" style="25" customWidth="1"/>
    <col min="8129" max="8129" width="4.42578125" style="25" customWidth="1"/>
    <col min="8130" max="8130" width="4.28515625" style="25" customWidth="1"/>
    <col min="8131" max="8131" width="4.42578125" style="25" customWidth="1"/>
    <col min="8132" max="8132" width="4.7109375" style="25" customWidth="1"/>
    <col min="8133" max="8133" width="4.5703125" style="25" customWidth="1"/>
    <col min="8134" max="8134" width="4.42578125" style="25" customWidth="1"/>
    <col min="8135" max="8157" width="4.140625" style="25" customWidth="1"/>
    <col min="8158" max="8158" width="9.140625" style="25" customWidth="1"/>
    <col min="8159" max="8159" width="10" style="25" customWidth="1"/>
    <col min="8160" max="8160" width="8.7109375" style="25" customWidth="1"/>
    <col min="8161" max="8161" width="7.7109375" style="25" customWidth="1"/>
    <col min="8162" max="8162" width="8.85546875" style="25" customWidth="1"/>
    <col min="8163" max="8163" width="10" style="25" customWidth="1"/>
    <col min="8164" max="8164" width="9.5703125" style="25" customWidth="1"/>
    <col min="8165" max="8165" width="8" style="25" customWidth="1"/>
    <col min="8166" max="8166" width="5.42578125" style="25" customWidth="1"/>
    <col min="8167" max="8169" width="4.140625" style="25" customWidth="1"/>
    <col min="8170" max="8170" width="6.140625" style="25" customWidth="1"/>
    <col min="8171" max="8171" width="7.140625" style="25" customWidth="1"/>
    <col min="8172" max="8172" width="6.7109375" style="25" customWidth="1"/>
    <col min="8173" max="8177" width="7.7109375" style="25" customWidth="1"/>
    <col min="8178" max="8201" width="6.140625" style="25" customWidth="1"/>
    <col min="8202" max="8204" width="4.140625" style="25" customWidth="1"/>
    <col min="8205" max="8245" width="3.140625" style="25"/>
    <col min="8246" max="8247" width="4.5703125" style="25" customWidth="1"/>
    <col min="8248" max="8248" width="27.140625" style="25" customWidth="1"/>
    <col min="8249" max="8262" width="4.140625" style="25" customWidth="1"/>
    <col min="8263" max="8263" width="6.42578125" style="25" customWidth="1"/>
    <col min="8264" max="8272" width="4.140625" style="25" customWidth="1"/>
    <col min="8273" max="8273" width="5.5703125" style="25" customWidth="1"/>
    <col min="8274" max="8283" width="4.140625" style="25" customWidth="1"/>
    <col min="8284" max="8284" width="6.7109375" style="25" customWidth="1"/>
    <col min="8285" max="8293" width="4.42578125" style="25" customWidth="1"/>
    <col min="8294" max="8294" width="5.28515625" style="25" customWidth="1"/>
    <col min="8295" max="8300" width="4.42578125" style="25" customWidth="1"/>
    <col min="8301" max="8301" width="4.140625" style="25" customWidth="1"/>
    <col min="8302" max="8302" width="6.140625" style="25" customWidth="1"/>
    <col min="8303" max="8318" width="4.140625" style="25" customWidth="1"/>
    <col min="8319" max="8319" width="3.7109375" style="25" customWidth="1"/>
    <col min="8320" max="8320" width="4.140625" style="25" customWidth="1"/>
    <col min="8321" max="8330" width="3.7109375" style="25" customWidth="1"/>
    <col min="8331" max="8331" width="3.5703125" style="25" customWidth="1"/>
    <col min="8332" max="8342" width="3.7109375" style="25" customWidth="1"/>
    <col min="8343" max="8343" width="4.140625" style="25" customWidth="1"/>
    <col min="8344" max="8358" width="3.7109375" style="25" customWidth="1"/>
    <col min="8359" max="8359" width="4.42578125" style="25" customWidth="1"/>
    <col min="8360" max="8360" width="6.140625" style="25" customWidth="1"/>
    <col min="8361" max="8369" width="4.140625" style="25" customWidth="1"/>
    <col min="8370" max="8370" width="5.42578125" style="25" customWidth="1"/>
    <col min="8371" max="8374" width="4.140625" style="25" customWidth="1"/>
    <col min="8375" max="8375" width="3.42578125" style="25" customWidth="1"/>
    <col min="8376" max="8376" width="3.85546875" style="25" customWidth="1"/>
    <col min="8377" max="8377" width="4.140625" style="25" customWidth="1"/>
    <col min="8378" max="8381" width="5.140625" style="25" customWidth="1"/>
    <col min="8382" max="8383" width="4.140625" style="25" customWidth="1"/>
    <col min="8384" max="8384" width="4.7109375" style="25" customWidth="1"/>
    <col min="8385" max="8385" width="4.42578125" style="25" customWidth="1"/>
    <col min="8386" max="8386" width="4.28515625" style="25" customWidth="1"/>
    <col min="8387" max="8387" width="4.42578125" style="25" customWidth="1"/>
    <col min="8388" max="8388" width="4.7109375" style="25" customWidth="1"/>
    <col min="8389" max="8389" width="4.5703125" style="25" customWidth="1"/>
    <col min="8390" max="8390" width="4.42578125" style="25" customWidth="1"/>
    <col min="8391" max="8413" width="4.140625" style="25" customWidth="1"/>
    <col min="8414" max="8414" width="9.140625" style="25" customWidth="1"/>
    <col min="8415" max="8415" width="10" style="25" customWidth="1"/>
    <col min="8416" max="8416" width="8.7109375" style="25" customWidth="1"/>
    <col min="8417" max="8417" width="7.7109375" style="25" customWidth="1"/>
    <col min="8418" max="8418" width="8.85546875" style="25" customWidth="1"/>
    <col min="8419" max="8419" width="10" style="25" customWidth="1"/>
    <col min="8420" max="8420" width="9.5703125" style="25" customWidth="1"/>
    <col min="8421" max="8421" width="8" style="25" customWidth="1"/>
    <col min="8422" max="8422" width="5.42578125" style="25" customWidth="1"/>
    <col min="8423" max="8425" width="4.140625" style="25" customWidth="1"/>
    <col min="8426" max="8426" width="6.140625" style="25" customWidth="1"/>
    <col min="8427" max="8427" width="7.140625" style="25" customWidth="1"/>
    <col min="8428" max="8428" width="6.7109375" style="25" customWidth="1"/>
    <col min="8429" max="8433" width="7.7109375" style="25" customWidth="1"/>
    <col min="8434" max="8457" width="6.140625" style="25" customWidth="1"/>
    <col min="8458" max="8460" width="4.140625" style="25" customWidth="1"/>
    <col min="8461" max="8501" width="3.140625" style="25"/>
    <col min="8502" max="8503" width="4.5703125" style="25" customWidth="1"/>
    <col min="8504" max="8504" width="27.140625" style="25" customWidth="1"/>
    <col min="8505" max="8518" width="4.140625" style="25" customWidth="1"/>
    <col min="8519" max="8519" width="6.42578125" style="25" customWidth="1"/>
    <col min="8520" max="8528" width="4.140625" style="25" customWidth="1"/>
    <col min="8529" max="8529" width="5.5703125" style="25" customWidth="1"/>
    <col min="8530" max="8539" width="4.140625" style="25" customWidth="1"/>
    <col min="8540" max="8540" width="6.7109375" style="25" customWidth="1"/>
    <col min="8541" max="8549" width="4.42578125" style="25" customWidth="1"/>
    <col min="8550" max="8550" width="5.28515625" style="25" customWidth="1"/>
    <col min="8551" max="8556" width="4.42578125" style="25" customWidth="1"/>
    <col min="8557" max="8557" width="4.140625" style="25" customWidth="1"/>
    <col min="8558" max="8558" width="6.140625" style="25" customWidth="1"/>
    <col min="8559" max="8574" width="4.140625" style="25" customWidth="1"/>
    <col min="8575" max="8575" width="3.7109375" style="25" customWidth="1"/>
    <col min="8576" max="8576" width="4.140625" style="25" customWidth="1"/>
    <col min="8577" max="8586" width="3.7109375" style="25" customWidth="1"/>
    <col min="8587" max="8587" width="3.5703125" style="25" customWidth="1"/>
    <col min="8588" max="8598" width="3.7109375" style="25" customWidth="1"/>
    <col min="8599" max="8599" width="4.140625" style="25" customWidth="1"/>
    <col min="8600" max="8614" width="3.7109375" style="25" customWidth="1"/>
    <col min="8615" max="8615" width="4.42578125" style="25" customWidth="1"/>
    <col min="8616" max="8616" width="6.140625" style="25" customWidth="1"/>
    <col min="8617" max="8625" width="4.140625" style="25" customWidth="1"/>
    <col min="8626" max="8626" width="5.42578125" style="25" customWidth="1"/>
    <col min="8627" max="8630" width="4.140625" style="25" customWidth="1"/>
    <col min="8631" max="8631" width="3.42578125" style="25" customWidth="1"/>
    <col min="8632" max="8632" width="3.85546875" style="25" customWidth="1"/>
    <col min="8633" max="8633" width="4.140625" style="25" customWidth="1"/>
    <col min="8634" max="8637" width="5.140625" style="25" customWidth="1"/>
    <col min="8638" max="8639" width="4.140625" style="25" customWidth="1"/>
    <col min="8640" max="8640" width="4.7109375" style="25" customWidth="1"/>
    <col min="8641" max="8641" width="4.42578125" style="25" customWidth="1"/>
    <col min="8642" max="8642" width="4.28515625" style="25" customWidth="1"/>
    <col min="8643" max="8643" width="4.42578125" style="25" customWidth="1"/>
    <col min="8644" max="8644" width="4.7109375" style="25" customWidth="1"/>
    <col min="8645" max="8645" width="4.5703125" style="25" customWidth="1"/>
    <col min="8646" max="8646" width="4.42578125" style="25" customWidth="1"/>
    <col min="8647" max="8669" width="4.140625" style="25" customWidth="1"/>
    <col min="8670" max="8670" width="9.140625" style="25" customWidth="1"/>
    <col min="8671" max="8671" width="10" style="25" customWidth="1"/>
    <col min="8672" max="8672" width="8.7109375" style="25" customWidth="1"/>
    <col min="8673" max="8673" width="7.7109375" style="25" customWidth="1"/>
    <col min="8674" max="8674" width="8.85546875" style="25" customWidth="1"/>
    <col min="8675" max="8675" width="10" style="25" customWidth="1"/>
    <col min="8676" max="8676" width="9.5703125" style="25" customWidth="1"/>
    <col min="8677" max="8677" width="8" style="25" customWidth="1"/>
    <col min="8678" max="8678" width="5.42578125" style="25" customWidth="1"/>
    <col min="8679" max="8681" width="4.140625" style="25" customWidth="1"/>
    <col min="8682" max="8682" width="6.140625" style="25" customWidth="1"/>
    <col min="8683" max="8683" width="7.140625" style="25" customWidth="1"/>
    <col min="8684" max="8684" width="6.7109375" style="25" customWidth="1"/>
    <col min="8685" max="8689" width="7.7109375" style="25" customWidth="1"/>
    <col min="8690" max="8713" width="6.140625" style="25" customWidth="1"/>
    <col min="8714" max="8716" width="4.140625" style="25" customWidth="1"/>
    <col min="8717" max="8757" width="3.140625" style="25"/>
    <col min="8758" max="8759" width="4.5703125" style="25" customWidth="1"/>
    <col min="8760" max="8760" width="27.140625" style="25" customWidth="1"/>
    <col min="8761" max="8774" width="4.140625" style="25" customWidth="1"/>
    <col min="8775" max="8775" width="6.42578125" style="25" customWidth="1"/>
    <col min="8776" max="8784" width="4.140625" style="25" customWidth="1"/>
    <col min="8785" max="8785" width="5.5703125" style="25" customWidth="1"/>
    <col min="8786" max="8795" width="4.140625" style="25" customWidth="1"/>
    <col min="8796" max="8796" width="6.7109375" style="25" customWidth="1"/>
    <col min="8797" max="8805" width="4.42578125" style="25" customWidth="1"/>
    <col min="8806" max="8806" width="5.28515625" style="25" customWidth="1"/>
    <col min="8807" max="8812" width="4.42578125" style="25" customWidth="1"/>
    <col min="8813" max="8813" width="4.140625" style="25" customWidth="1"/>
    <col min="8814" max="8814" width="6.140625" style="25" customWidth="1"/>
    <col min="8815" max="8830" width="4.140625" style="25" customWidth="1"/>
    <col min="8831" max="8831" width="3.7109375" style="25" customWidth="1"/>
    <col min="8832" max="8832" width="4.140625" style="25" customWidth="1"/>
    <col min="8833" max="8842" width="3.7109375" style="25" customWidth="1"/>
    <col min="8843" max="8843" width="3.5703125" style="25" customWidth="1"/>
    <col min="8844" max="8854" width="3.7109375" style="25" customWidth="1"/>
    <col min="8855" max="8855" width="4.140625" style="25" customWidth="1"/>
    <col min="8856" max="8870" width="3.7109375" style="25" customWidth="1"/>
    <col min="8871" max="8871" width="4.42578125" style="25" customWidth="1"/>
    <col min="8872" max="8872" width="6.140625" style="25" customWidth="1"/>
    <col min="8873" max="8881" width="4.140625" style="25" customWidth="1"/>
    <col min="8882" max="8882" width="5.42578125" style="25" customWidth="1"/>
    <col min="8883" max="8886" width="4.140625" style="25" customWidth="1"/>
    <col min="8887" max="8887" width="3.42578125" style="25" customWidth="1"/>
    <col min="8888" max="8888" width="3.85546875" style="25" customWidth="1"/>
    <col min="8889" max="8889" width="4.140625" style="25" customWidth="1"/>
    <col min="8890" max="8893" width="5.140625" style="25" customWidth="1"/>
    <col min="8894" max="8895" width="4.140625" style="25" customWidth="1"/>
    <col min="8896" max="8896" width="4.7109375" style="25" customWidth="1"/>
    <col min="8897" max="8897" width="4.42578125" style="25" customWidth="1"/>
    <col min="8898" max="8898" width="4.28515625" style="25" customWidth="1"/>
    <col min="8899" max="8899" width="4.42578125" style="25" customWidth="1"/>
    <col min="8900" max="8900" width="4.7109375" style="25" customWidth="1"/>
    <col min="8901" max="8901" width="4.5703125" style="25" customWidth="1"/>
    <col min="8902" max="8902" width="4.42578125" style="25" customWidth="1"/>
    <col min="8903" max="8925" width="4.140625" style="25" customWidth="1"/>
    <col min="8926" max="8926" width="9.140625" style="25" customWidth="1"/>
    <col min="8927" max="8927" width="10" style="25" customWidth="1"/>
    <col min="8928" max="8928" width="8.7109375" style="25" customWidth="1"/>
    <col min="8929" max="8929" width="7.7109375" style="25" customWidth="1"/>
    <col min="8930" max="8930" width="8.85546875" style="25" customWidth="1"/>
    <col min="8931" max="8931" width="10" style="25" customWidth="1"/>
    <col min="8932" max="8932" width="9.5703125" style="25" customWidth="1"/>
    <col min="8933" max="8933" width="8" style="25" customWidth="1"/>
    <col min="8934" max="8934" width="5.42578125" style="25" customWidth="1"/>
    <col min="8935" max="8937" width="4.140625" style="25" customWidth="1"/>
    <col min="8938" max="8938" width="6.140625" style="25" customWidth="1"/>
    <col min="8939" max="8939" width="7.140625" style="25" customWidth="1"/>
    <col min="8940" max="8940" width="6.7109375" style="25" customWidth="1"/>
    <col min="8941" max="8945" width="7.7109375" style="25" customWidth="1"/>
    <col min="8946" max="8969" width="6.140625" style="25" customWidth="1"/>
    <col min="8970" max="8972" width="4.140625" style="25" customWidth="1"/>
    <col min="8973" max="9013" width="3.140625" style="25"/>
    <col min="9014" max="9015" width="4.5703125" style="25" customWidth="1"/>
    <col min="9016" max="9016" width="27.140625" style="25" customWidth="1"/>
    <col min="9017" max="9030" width="4.140625" style="25" customWidth="1"/>
    <col min="9031" max="9031" width="6.42578125" style="25" customWidth="1"/>
    <col min="9032" max="9040" width="4.140625" style="25" customWidth="1"/>
    <col min="9041" max="9041" width="5.5703125" style="25" customWidth="1"/>
    <col min="9042" max="9051" width="4.140625" style="25" customWidth="1"/>
    <col min="9052" max="9052" width="6.7109375" style="25" customWidth="1"/>
    <col min="9053" max="9061" width="4.42578125" style="25" customWidth="1"/>
    <col min="9062" max="9062" width="5.28515625" style="25" customWidth="1"/>
    <col min="9063" max="9068" width="4.42578125" style="25" customWidth="1"/>
    <col min="9069" max="9069" width="4.140625" style="25" customWidth="1"/>
    <col min="9070" max="9070" width="6.140625" style="25" customWidth="1"/>
    <col min="9071" max="9086" width="4.140625" style="25" customWidth="1"/>
    <col min="9087" max="9087" width="3.7109375" style="25" customWidth="1"/>
    <col min="9088" max="9088" width="4.140625" style="25" customWidth="1"/>
    <col min="9089" max="9098" width="3.7109375" style="25" customWidth="1"/>
    <col min="9099" max="9099" width="3.5703125" style="25" customWidth="1"/>
    <col min="9100" max="9110" width="3.7109375" style="25" customWidth="1"/>
    <col min="9111" max="9111" width="4.140625" style="25" customWidth="1"/>
    <col min="9112" max="9126" width="3.7109375" style="25" customWidth="1"/>
    <col min="9127" max="9127" width="4.42578125" style="25" customWidth="1"/>
    <col min="9128" max="9128" width="6.140625" style="25" customWidth="1"/>
    <col min="9129" max="9137" width="4.140625" style="25" customWidth="1"/>
    <col min="9138" max="9138" width="5.42578125" style="25" customWidth="1"/>
    <col min="9139" max="9142" width="4.140625" style="25" customWidth="1"/>
    <col min="9143" max="9143" width="3.42578125" style="25" customWidth="1"/>
    <col min="9144" max="9144" width="3.85546875" style="25" customWidth="1"/>
    <col min="9145" max="9145" width="4.140625" style="25" customWidth="1"/>
    <col min="9146" max="9149" width="5.140625" style="25" customWidth="1"/>
    <col min="9150" max="9151" width="4.140625" style="25" customWidth="1"/>
    <col min="9152" max="9152" width="4.7109375" style="25" customWidth="1"/>
    <col min="9153" max="9153" width="4.42578125" style="25" customWidth="1"/>
    <col min="9154" max="9154" width="4.28515625" style="25" customWidth="1"/>
    <col min="9155" max="9155" width="4.42578125" style="25" customWidth="1"/>
    <col min="9156" max="9156" width="4.7109375" style="25" customWidth="1"/>
    <col min="9157" max="9157" width="4.5703125" style="25" customWidth="1"/>
    <col min="9158" max="9158" width="4.42578125" style="25" customWidth="1"/>
    <col min="9159" max="9181" width="4.140625" style="25" customWidth="1"/>
    <col min="9182" max="9182" width="9.140625" style="25" customWidth="1"/>
    <col min="9183" max="9183" width="10" style="25" customWidth="1"/>
    <col min="9184" max="9184" width="8.7109375" style="25" customWidth="1"/>
    <col min="9185" max="9185" width="7.7109375" style="25" customWidth="1"/>
    <col min="9186" max="9186" width="8.85546875" style="25" customWidth="1"/>
    <col min="9187" max="9187" width="10" style="25" customWidth="1"/>
    <col min="9188" max="9188" width="9.5703125" style="25" customWidth="1"/>
    <col min="9189" max="9189" width="8" style="25" customWidth="1"/>
    <col min="9190" max="9190" width="5.42578125" style="25" customWidth="1"/>
    <col min="9191" max="9193" width="4.140625" style="25" customWidth="1"/>
    <col min="9194" max="9194" width="6.140625" style="25" customWidth="1"/>
    <col min="9195" max="9195" width="7.140625" style="25" customWidth="1"/>
    <col min="9196" max="9196" width="6.7109375" style="25" customWidth="1"/>
    <col min="9197" max="9201" width="7.7109375" style="25" customWidth="1"/>
    <col min="9202" max="9225" width="6.140625" style="25" customWidth="1"/>
    <col min="9226" max="9228" width="4.140625" style="25" customWidth="1"/>
    <col min="9229" max="9269" width="3.140625" style="25"/>
    <col min="9270" max="9271" width="4.5703125" style="25" customWidth="1"/>
    <col min="9272" max="9272" width="27.140625" style="25" customWidth="1"/>
    <col min="9273" max="9286" width="4.140625" style="25" customWidth="1"/>
    <col min="9287" max="9287" width="6.42578125" style="25" customWidth="1"/>
    <col min="9288" max="9296" width="4.140625" style="25" customWidth="1"/>
    <col min="9297" max="9297" width="5.5703125" style="25" customWidth="1"/>
    <col min="9298" max="9307" width="4.140625" style="25" customWidth="1"/>
    <col min="9308" max="9308" width="6.7109375" style="25" customWidth="1"/>
    <col min="9309" max="9317" width="4.42578125" style="25" customWidth="1"/>
    <col min="9318" max="9318" width="5.28515625" style="25" customWidth="1"/>
    <col min="9319" max="9324" width="4.42578125" style="25" customWidth="1"/>
    <col min="9325" max="9325" width="4.140625" style="25" customWidth="1"/>
    <col min="9326" max="9326" width="6.140625" style="25" customWidth="1"/>
    <col min="9327" max="9342" width="4.140625" style="25" customWidth="1"/>
    <col min="9343" max="9343" width="3.7109375" style="25" customWidth="1"/>
    <col min="9344" max="9344" width="4.140625" style="25" customWidth="1"/>
    <col min="9345" max="9354" width="3.7109375" style="25" customWidth="1"/>
    <col min="9355" max="9355" width="3.5703125" style="25" customWidth="1"/>
    <col min="9356" max="9366" width="3.7109375" style="25" customWidth="1"/>
    <col min="9367" max="9367" width="4.140625" style="25" customWidth="1"/>
    <col min="9368" max="9382" width="3.7109375" style="25" customWidth="1"/>
    <col min="9383" max="9383" width="4.42578125" style="25" customWidth="1"/>
    <col min="9384" max="9384" width="6.140625" style="25" customWidth="1"/>
    <col min="9385" max="9393" width="4.140625" style="25" customWidth="1"/>
    <col min="9394" max="9394" width="5.42578125" style="25" customWidth="1"/>
    <col min="9395" max="9398" width="4.140625" style="25" customWidth="1"/>
    <col min="9399" max="9399" width="3.42578125" style="25" customWidth="1"/>
    <col min="9400" max="9400" width="3.85546875" style="25" customWidth="1"/>
    <col min="9401" max="9401" width="4.140625" style="25" customWidth="1"/>
    <col min="9402" max="9405" width="5.140625" style="25" customWidth="1"/>
    <col min="9406" max="9407" width="4.140625" style="25" customWidth="1"/>
    <col min="9408" max="9408" width="4.7109375" style="25" customWidth="1"/>
    <col min="9409" max="9409" width="4.42578125" style="25" customWidth="1"/>
    <col min="9410" max="9410" width="4.28515625" style="25" customWidth="1"/>
    <col min="9411" max="9411" width="4.42578125" style="25" customWidth="1"/>
    <col min="9412" max="9412" width="4.7109375" style="25" customWidth="1"/>
    <col min="9413" max="9413" width="4.5703125" style="25" customWidth="1"/>
    <col min="9414" max="9414" width="4.42578125" style="25" customWidth="1"/>
    <col min="9415" max="9437" width="4.140625" style="25" customWidth="1"/>
    <col min="9438" max="9438" width="9.140625" style="25" customWidth="1"/>
    <col min="9439" max="9439" width="10" style="25" customWidth="1"/>
    <col min="9440" max="9440" width="8.7109375" style="25" customWidth="1"/>
    <col min="9441" max="9441" width="7.7109375" style="25" customWidth="1"/>
    <col min="9442" max="9442" width="8.85546875" style="25" customWidth="1"/>
    <col min="9443" max="9443" width="10" style="25" customWidth="1"/>
    <col min="9444" max="9444" width="9.5703125" style="25" customWidth="1"/>
    <col min="9445" max="9445" width="8" style="25" customWidth="1"/>
    <col min="9446" max="9446" width="5.42578125" style="25" customWidth="1"/>
    <col min="9447" max="9449" width="4.140625" style="25" customWidth="1"/>
    <col min="9450" max="9450" width="6.140625" style="25" customWidth="1"/>
    <col min="9451" max="9451" width="7.140625" style="25" customWidth="1"/>
    <col min="9452" max="9452" width="6.7109375" style="25" customWidth="1"/>
    <col min="9453" max="9457" width="7.7109375" style="25" customWidth="1"/>
    <col min="9458" max="9481" width="6.140625" style="25" customWidth="1"/>
    <col min="9482" max="9484" width="4.140625" style="25" customWidth="1"/>
    <col min="9485" max="9525" width="3.140625" style="25"/>
    <col min="9526" max="9527" width="4.5703125" style="25" customWidth="1"/>
    <col min="9528" max="9528" width="27.140625" style="25" customWidth="1"/>
    <col min="9529" max="9542" width="4.140625" style="25" customWidth="1"/>
    <col min="9543" max="9543" width="6.42578125" style="25" customWidth="1"/>
    <col min="9544" max="9552" width="4.140625" style="25" customWidth="1"/>
    <col min="9553" max="9553" width="5.5703125" style="25" customWidth="1"/>
    <col min="9554" max="9563" width="4.140625" style="25" customWidth="1"/>
    <col min="9564" max="9564" width="6.7109375" style="25" customWidth="1"/>
    <col min="9565" max="9573" width="4.42578125" style="25" customWidth="1"/>
    <col min="9574" max="9574" width="5.28515625" style="25" customWidth="1"/>
    <col min="9575" max="9580" width="4.42578125" style="25" customWidth="1"/>
    <col min="9581" max="9581" width="4.140625" style="25" customWidth="1"/>
    <col min="9582" max="9582" width="6.140625" style="25" customWidth="1"/>
    <col min="9583" max="9598" width="4.140625" style="25" customWidth="1"/>
    <col min="9599" max="9599" width="3.7109375" style="25" customWidth="1"/>
    <col min="9600" max="9600" width="4.140625" style="25" customWidth="1"/>
    <col min="9601" max="9610" width="3.7109375" style="25" customWidth="1"/>
    <col min="9611" max="9611" width="3.5703125" style="25" customWidth="1"/>
    <col min="9612" max="9622" width="3.7109375" style="25" customWidth="1"/>
    <col min="9623" max="9623" width="4.140625" style="25" customWidth="1"/>
    <col min="9624" max="9638" width="3.7109375" style="25" customWidth="1"/>
    <col min="9639" max="9639" width="4.42578125" style="25" customWidth="1"/>
    <col min="9640" max="9640" width="6.140625" style="25" customWidth="1"/>
    <col min="9641" max="9649" width="4.140625" style="25" customWidth="1"/>
    <col min="9650" max="9650" width="5.42578125" style="25" customWidth="1"/>
    <col min="9651" max="9654" width="4.140625" style="25" customWidth="1"/>
    <col min="9655" max="9655" width="3.42578125" style="25" customWidth="1"/>
    <col min="9656" max="9656" width="3.85546875" style="25" customWidth="1"/>
    <col min="9657" max="9657" width="4.140625" style="25" customWidth="1"/>
    <col min="9658" max="9661" width="5.140625" style="25" customWidth="1"/>
    <col min="9662" max="9663" width="4.140625" style="25" customWidth="1"/>
    <col min="9664" max="9664" width="4.7109375" style="25" customWidth="1"/>
    <col min="9665" max="9665" width="4.42578125" style="25" customWidth="1"/>
    <col min="9666" max="9666" width="4.28515625" style="25" customWidth="1"/>
    <col min="9667" max="9667" width="4.42578125" style="25" customWidth="1"/>
    <col min="9668" max="9668" width="4.7109375" style="25" customWidth="1"/>
    <col min="9669" max="9669" width="4.5703125" style="25" customWidth="1"/>
    <col min="9670" max="9670" width="4.42578125" style="25" customWidth="1"/>
    <col min="9671" max="9693" width="4.140625" style="25" customWidth="1"/>
    <col min="9694" max="9694" width="9.140625" style="25" customWidth="1"/>
    <col min="9695" max="9695" width="10" style="25" customWidth="1"/>
    <col min="9696" max="9696" width="8.7109375" style="25" customWidth="1"/>
    <col min="9697" max="9697" width="7.7109375" style="25" customWidth="1"/>
    <col min="9698" max="9698" width="8.85546875" style="25" customWidth="1"/>
    <col min="9699" max="9699" width="10" style="25" customWidth="1"/>
    <col min="9700" max="9700" width="9.5703125" style="25" customWidth="1"/>
    <col min="9701" max="9701" width="8" style="25" customWidth="1"/>
    <col min="9702" max="9702" width="5.42578125" style="25" customWidth="1"/>
    <col min="9703" max="9705" width="4.140625" style="25" customWidth="1"/>
    <col min="9706" max="9706" width="6.140625" style="25" customWidth="1"/>
    <col min="9707" max="9707" width="7.140625" style="25" customWidth="1"/>
    <col min="9708" max="9708" width="6.7109375" style="25" customWidth="1"/>
    <col min="9709" max="9713" width="7.7109375" style="25" customWidth="1"/>
    <col min="9714" max="9737" width="6.140625" style="25" customWidth="1"/>
    <col min="9738" max="9740" width="4.140625" style="25" customWidth="1"/>
    <col min="9741" max="9781" width="3.140625" style="25"/>
    <col min="9782" max="9783" width="4.5703125" style="25" customWidth="1"/>
    <col min="9784" max="9784" width="27.140625" style="25" customWidth="1"/>
    <col min="9785" max="9798" width="4.140625" style="25" customWidth="1"/>
    <col min="9799" max="9799" width="6.42578125" style="25" customWidth="1"/>
    <col min="9800" max="9808" width="4.140625" style="25" customWidth="1"/>
    <col min="9809" max="9809" width="5.5703125" style="25" customWidth="1"/>
    <col min="9810" max="9819" width="4.140625" style="25" customWidth="1"/>
    <col min="9820" max="9820" width="6.7109375" style="25" customWidth="1"/>
    <col min="9821" max="9829" width="4.42578125" style="25" customWidth="1"/>
    <col min="9830" max="9830" width="5.28515625" style="25" customWidth="1"/>
    <col min="9831" max="9836" width="4.42578125" style="25" customWidth="1"/>
    <col min="9837" max="9837" width="4.140625" style="25" customWidth="1"/>
    <col min="9838" max="9838" width="6.140625" style="25" customWidth="1"/>
    <col min="9839" max="9854" width="4.140625" style="25" customWidth="1"/>
    <col min="9855" max="9855" width="3.7109375" style="25" customWidth="1"/>
    <col min="9856" max="9856" width="4.140625" style="25" customWidth="1"/>
    <col min="9857" max="9866" width="3.7109375" style="25" customWidth="1"/>
    <col min="9867" max="9867" width="3.5703125" style="25" customWidth="1"/>
    <col min="9868" max="9878" width="3.7109375" style="25" customWidth="1"/>
    <col min="9879" max="9879" width="4.140625" style="25" customWidth="1"/>
    <col min="9880" max="9894" width="3.7109375" style="25" customWidth="1"/>
    <col min="9895" max="9895" width="4.42578125" style="25" customWidth="1"/>
    <col min="9896" max="9896" width="6.140625" style="25" customWidth="1"/>
    <col min="9897" max="9905" width="4.140625" style="25" customWidth="1"/>
    <col min="9906" max="9906" width="5.42578125" style="25" customWidth="1"/>
    <col min="9907" max="9910" width="4.140625" style="25" customWidth="1"/>
    <col min="9911" max="9911" width="3.42578125" style="25" customWidth="1"/>
    <col min="9912" max="9912" width="3.85546875" style="25" customWidth="1"/>
    <col min="9913" max="9913" width="4.140625" style="25" customWidth="1"/>
    <col min="9914" max="9917" width="5.140625" style="25" customWidth="1"/>
    <col min="9918" max="9919" width="4.140625" style="25" customWidth="1"/>
    <col min="9920" max="9920" width="4.7109375" style="25" customWidth="1"/>
    <col min="9921" max="9921" width="4.42578125" style="25" customWidth="1"/>
    <col min="9922" max="9922" width="4.28515625" style="25" customWidth="1"/>
    <col min="9923" max="9923" width="4.42578125" style="25" customWidth="1"/>
    <col min="9924" max="9924" width="4.7109375" style="25" customWidth="1"/>
    <col min="9925" max="9925" width="4.5703125" style="25" customWidth="1"/>
    <col min="9926" max="9926" width="4.42578125" style="25" customWidth="1"/>
    <col min="9927" max="9949" width="4.140625" style="25" customWidth="1"/>
    <col min="9950" max="9950" width="9.140625" style="25" customWidth="1"/>
    <col min="9951" max="9951" width="10" style="25" customWidth="1"/>
    <col min="9952" max="9952" width="8.7109375" style="25" customWidth="1"/>
    <col min="9953" max="9953" width="7.7109375" style="25" customWidth="1"/>
    <col min="9954" max="9954" width="8.85546875" style="25" customWidth="1"/>
    <col min="9955" max="9955" width="10" style="25" customWidth="1"/>
    <col min="9956" max="9956" width="9.5703125" style="25" customWidth="1"/>
    <col min="9957" max="9957" width="8" style="25" customWidth="1"/>
    <col min="9958" max="9958" width="5.42578125" style="25" customWidth="1"/>
    <col min="9959" max="9961" width="4.140625" style="25" customWidth="1"/>
    <col min="9962" max="9962" width="6.140625" style="25" customWidth="1"/>
    <col min="9963" max="9963" width="7.140625" style="25" customWidth="1"/>
    <col min="9964" max="9964" width="6.7109375" style="25" customWidth="1"/>
    <col min="9965" max="9969" width="7.7109375" style="25" customWidth="1"/>
    <col min="9970" max="9993" width="6.140625" style="25" customWidth="1"/>
    <col min="9994" max="9996" width="4.140625" style="25" customWidth="1"/>
    <col min="9997" max="10037" width="3.140625" style="25"/>
    <col min="10038" max="10039" width="4.5703125" style="25" customWidth="1"/>
    <col min="10040" max="10040" width="27.140625" style="25" customWidth="1"/>
    <col min="10041" max="10054" width="4.140625" style="25" customWidth="1"/>
    <col min="10055" max="10055" width="6.42578125" style="25" customWidth="1"/>
    <col min="10056" max="10064" width="4.140625" style="25" customWidth="1"/>
    <col min="10065" max="10065" width="5.5703125" style="25" customWidth="1"/>
    <col min="10066" max="10075" width="4.140625" style="25" customWidth="1"/>
    <col min="10076" max="10076" width="6.7109375" style="25" customWidth="1"/>
    <col min="10077" max="10085" width="4.42578125" style="25" customWidth="1"/>
    <col min="10086" max="10086" width="5.28515625" style="25" customWidth="1"/>
    <col min="10087" max="10092" width="4.42578125" style="25" customWidth="1"/>
    <col min="10093" max="10093" width="4.140625" style="25" customWidth="1"/>
    <col min="10094" max="10094" width="6.140625" style="25" customWidth="1"/>
    <col min="10095" max="10110" width="4.140625" style="25" customWidth="1"/>
    <col min="10111" max="10111" width="3.7109375" style="25" customWidth="1"/>
    <col min="10112" max="10112" width="4.140625" style="25" customWidth="1"/>
    <col min="10113" max="10122" width="3.7109375" style="25" customWidth="1"/>
    <col min="10123" max="10123" width="3.5703125" style="25" customWidth="1"/>
    <col min="10124" max="10134" width="3.7109375" style="25" customWidth="1"/>
    <col min="10135" max="10135" width="4.140625" style="25" customWidth="1"/>
    <col min="10136" max="10150" width="3.7109375" style="25" customWidth="1"/>
    <col min="10151" max="10151" width="4.42578125" style="25" customWidth="1"/>
    <col min="10152" max="10152" width="6.140625" style="25" customWidth="1"/>
    <col min="10153" max="10161" width="4.140625" style="25" customWidth="1"/>
    <col min="10162" max="10162" width="5.42578125" style="25" customWidth="1"/>
    <col min="10163" max="10166" width="4.140625" style="25" customWidth="1"/>
    <col min="10167" max="10167" width="3.42578125" style="25" customWidth="1"/>
    <col min="10168" max="10168" width="3.85546875" style="25" customWidth="1"/>
    <col min="10169" max="10169" width="4.140625" style="25" customWidth="1"/>
    <col min="10170" max="10173" width="5.140625" style="25" customWidth="1"/>
    <col min="10174" max="10175" width="4.140625" style="25" customWidth="1"/>
    <col min="10176" max="10176" width="4.7109375" style="25" customWidth="1"/>
    <col min="10177" max="10177" width="4.42578125" style="25" customWidth="1"/>
    <col min="10178" max="10178" width="4.28515625" style="25" customWidth="1"/>
    <col min="10179" max="10179" width="4.42578125" style="25" customWidth="1"/>
    <col min="10180" max="10180" width="4.7109375" style="25" customWidth="1"/>
    <col min="10181" max="10181" width="4.5703125" style="25" customWidth="1"/>
    <col min="10182" max="10182" width="4.42578125" style="25" customWidth="1"/>
    <col min="10183" max="10205" width="4.140625" style="25" customWidth="1"/>
    <col min="10206" max="10206" width="9.140625" style="25" customWidth="1"/>
    <col min="10207" max="10207" width="10" style="25" customWidth="1"/>
    <col min="10208" max="10208" width="8.7109375" style="25" customWidth="1"/>
    <col min="10209" max="10209" width="7.7109375" style="25" customWidth="1"/>
    <col min="10210" max="10210" width="8.85546875" style="25" customWidth="1"/>
    <col min="10211" max="10211" width="10" style="25" customWidth="1"/>
    <col min="10212" max="10212" width="9.5703125" style="25" customWidth="1"/>
    <col min="10213" max="10213" width="8" style="25" customWidth="1"/>
    <col min="10214" max="10214" width="5.42578125" style="25" customWidth="1"/>
    <col min="10215" max="10217" width="4.140625" style="25" customWidth="1"/>
    <col min="10218" max="10218" width="6.140625" style="25" customWidth="1"/>
    <col min="10219" max="10219" width="7.140625" style="25" customWidth="1"/>
    <col min="10220" max="10220" width="6.7109375" style="25" customWidth="1"/>
    <col min="10221" max="10225" width="7.7109375" style="25" customWidth="1"/>
    <col min="10226" max="10249" width="6.140625" style="25" customWidth="1"/>
    <col min="10250" max="10252" width="4.140625" style="25" customWidth="1"/>
    <col min="10253" max="10293" width="3.140625" style="25"/>
    <col min="10294" max="10295" width="4.5703125" style="25" customWidth="1"/>
    <col min="10296" max="10296" width="27.140625" style="25" customWidth="1"/>
    <col min="10297" max="10310" width="4.140625" style="25" customWidth="1"/>
    <col min="10311" max="10311" width="6.42578125" style="25" customWidth="1"/>
    <col min="10312" max="10320" width="4.140625" style="25" customWidth="1"/>
    <col min="10321" max="10321" width="5.5703125" style="25" customWidth="1"/>
    <col min="10322" max="10331" width="4.140625" style="25" customWidth="1"/>
    <col min="10332" max="10332" width="6.7109375" style="25" customWidth="1"/>
    <col min="10333" max="10341" width="4.42578125" style="25" customWidth="1"/>
    <col min="10342" max="10342" width="5.28515625" style="25" customWidth="1"/>
    <col min="10343" max="10348" width="4.42578125" style="25" customWidth="1"/>
    <col min="10349" max="10349" width="4.140625" style="25" customWidth="1"/>
    <col min="10350" max="10350" width="6.140625" style="25" customWidth="1"/>
    <col min="10351" max="10366" width="4.140625" style="25" customWidth="1"/>
    <col min="10367" max="10367" width="3.7109375" style="25" customWidth="1"/>
    <col min="10368" max="10368" width="4.140625" style="25" customWidth="1"/>
    <col min="10369" max="10378" width="3.7109375" style="25" customWidth="1"/>
    <col min="10379" max="10379" width="3.5703125" style="25" customWidth="1"/>
    <col min="10380" max="10390" width="3.7109375" style="25" customWidth="1"/>
    <col min="10391" max="10391" width="4.140625" style="25" customWidth="1"/>
    <col min="10392" max="10406" width="3.7109375" style="25" customWidth="1"/>
    <col min="10407" max="10407" width="4.42578125" style="25" customWidth="1"/>
    <col min="10408" max="10408" width="6.140625" style="25" customWidth="1"/>
    <col min="10409" max="10417" width="4.140625" style="25" customWidth="1"/>
    <col min="10418" max="10418" width="5.42578125" style="25" customWidth="1"/>
    <col min="10419" max="10422" width="4.140625" style="25" customWidth="1"/>
    <col min="10423" max="10423" width="3.42578125" style="25" customWidth="1"/>
    <col min="10424" max="10424" width="3.85546875" style="25" customWidth="1"/>
    <col min="10425" max="10425" width="4.140625" style="25" customWidth="1"/>
    <col min="10426" max="10429" width="5.140625" style="25" customWidth="1"/>
    <col min="10430" max="10431" width="4.140625" style="25" customWidth="1"/>
    <col min="10432" max="10432" width="4.7109375" style="25" customWidth="1"/>
    <col min="10433" max="10433" width="4.42578125" style="25" customWidth="1"/>
    <col min="10434" max="10434" width="4.28515625" style="25" customWidth="1"/>
    <col min="10435" max="10435" width="4.42578125" style="25" customWidth="1"/>
    <col min="10436" max="10436" width="4.7109375" style="25" customWidth="1"/>
    <col min="10437" max="10437" width="4.5703125" style="25" customWidth="1"/>
    <col min="10438" max="10438" width="4.42578125" style="25" customWidth="1"/>
    <col min="10439" max="10461" width="4.140625" style="25" customWidth="1"/>
    <col min="10462" max="10462" width="9.140625" style="25" customWidth="1"/>
    <col min="10463" max="10463" width="10" style="25" customWidth="1"/>
    <col min="10464" max="10464" width="8.7109375" style="25" customWidth="1"/>
    <col min="10465" max="10465" width="7.7109375" style="25" customWidth="1"/>
    <col min="10466" max="10466" width="8.85546875" style="25" customWidth="1"/>
    <col min="10467" max="10467" width="10" style="25" customWidth="1"/>
    <col min="10468" max="10468" width="9.5703125" style="25" customWidth="1"/>
    <col min="10469" max="10469" width="8" style="25" customWidth="1"/>
    <col min="10470" max="10470" width="5.42578125" style="25" customWidth="1"/>
    <col min="10471" max="10473" width="4.140625" style="25" customWidth="1"/>
    <col min="10474" max="10474" width="6.140625" style="25" customWidth="1"/>
    <col min="10475" max="10475" width="7.140625" style="25" customWidth="1"/>
    <col min="10476" max="10476" width="6.7109375" style="25" customWidth="1"/>
    <col min="10477" max="10481" width="7.7109375" style="25" customWidth="1"/>
    <col min="10482" max="10505" width="6.140625" style="25" customWidth="1"/>
    <col min="10506" max="10508" width="4.140625" style="25" customWidth="1"/>
    <col min="10509" max="10549" width="3.140625" style="25"/>
    <col min="10550" max="10551" width="4.5703125" style="25" customWidth="1"/>
    <col min="10552" max="10552" width="27.140625" style="25" customWidth="1"/>
    <col min="10553" max="10566" width="4.140625" style="25" customWidth="1"/>
    <col min="10567" max="10567" width="6.42578125" style="25" customWidth="1"/>
    <col min="10568" max="10576" width="4.140625" style="25" customWidth="1"/>
    <col min="10577" max="10577" width="5.5703125" style="25" customWidth="1"/>
    <col min="10578" max="10587" width="4.140625" style="25" customWidth="1"/>
    <col min="10588" max="10588" width="6.7109375" style="25" customWidth="1"/>
    <col min="10589" max="10597" width="4.42578125" style="25" customWidth="1"/>
    <col min="10598" max="10598" width="5.28515625" style="25" customWidth="1"/>
    <col min="10599" max="10604" width="4.42578125" style="25" customWidth="1"/>
    <col min="10605" max="10605" width="4.140625" style="25" customWidth="1"/>
    <col min="10606" max="10606" width="6.140625" style="25" customWidth="1"/>
    <col min="10607" max="10622" width="4.140625" style="25" customWidth="1"/>
    <col min="10623" max="10623" width="3.7109375" style="25" customWidth="1"/>
    <col min="10624" max="10624" width="4.140625" style="25" customWidth="1"/>
    <col min="10625" max="10634" width="3.7109375" style="25" customWidth="1"/>
    <col min="10635" max="10635" width="3.5703125" style="25" customWidth="1"/>
    <col min="10636" max="10646" width="3.7109375" style="25" customWidth="1"/>
    <col min="10647" max="10647" width="4.140625" style="25" customWidth="1"/>
    <col min="10648" max="10662" width="3.7109375" style="25" customWidth="1"/>
    <col min="10663" max="10663" width="4.42578125" style="25" customWidth="1"/>
    <col min="10664" max="10664" width="6.140625" style="25" customWidth="1"/>
    <col min="10665" max="10673" width="4.140625" style="25" customWidth="1"/>
    <col min="10674" max="10674" width="5.42578125" style="25" customWidth="1"/>
    <col min="10675" max="10678" width="4.140625" style="25" customWidth="1"/>
    <col min="10679" max="10679" width="3.42578125" style="25" customWidth="1"/>
    <col min="10680" max="10680" width="3.85546875" style="25" customWidth="1"/>
    <col min="10681" max="10681" width="4.140625" style="25" customWidth="1"/>
    <col min="10682" max="10685" width="5.140625" style="25" customWidth="1"/>
    <col min="10686" max="10687" width="4.140625" style="25" customWidth="1"/>
    <col min="10688" max="10688" width="4.7109375" style="25" customWidth="1"/>
    <col min="10689" max="10689" width="4.42578125" style="25" customWidth="1"/>
    <col min="10690" max="10690" width="4.28515625" style="25" customWidth="1"/>
    <col min="10691" max="10691" width="4.42578125" style="25" customWidth="1"/>
    <col min="10692" max="10692" width="4.7109375" style="25" customWidth="1"/>
    <col min="10693" max="10693" width="4.5703125" style="25" customWidth="1"/>
    <col min="10694" max="10694" width="4.42578125" style="25" customWidth="1"/>
    <col min="10695" max="10717" width="4.140625" style="25" customWidth="1"/>
    <col min="10718" max="10718" width="9.140625" style="25" customWidth="1"/>
    <col min="10719" max="10719" width="10" style="25" customWidth="1"/>
    <col min="10720" max="10720" width="8.7109375" style="25" customWidth="1"/>
    <col min="10721" max="10721" width="7.7109375" style="25" customWidth="1"/>
    <col min="10722" max="10722" width="8.85546875" style="25" customWidth="1"/>
    <col min="10723" max="10723" width="10" style="25" customWidth="1"/>
    <col min="10724" max="10724" width="9.5703125" style="25" customWidth="1"/>
    <col min="10725" max="10725" width="8" style="25" customWidth="1"/>
    <col min="10726" max="10726" width="5.42578125" style="25" customWidth="1"/>
    <col min="10727" max="10729" width="4.140625" style="25" customWidth="1"/>
    <col min="10730" max="10730" width="6.140625" style="25" customWidth="1"/>
    <col min="10731" max="10731" width="7.140625" style="25" customWidth="1"/>
    <col min="10732" max="10732" width="6.7109375" style="25" customWidth="1"/>
    <col min="10733" max="10737" width="7.7109375" style="25" customWidth="1"/>
    <col min="10738" max="10761" width="6.140625" style="25" customWidth="1"/>
    <col min="10762" max="10764" width="4.140625" style="25" customWidth="1"/>
    <col min="10765" max="10805" width="3.140625" style="25"/>
    <col min="10806" max="10807" width="4.5703125" style="25" customWidth="1"/>
    <col min="10808" max="10808" width="27.140625" style="25" customWidth="1"/>
    <col min="10809" max="10822" width="4.140625" style="25" customWidth="1"/>
    <col min="10823" max="10823" width="6.42578125" style="25" customWidth="1"/>
    <col min="10824" max="10832" width="4.140625" style="25" customWidth="1"/>
    <col min="10833" max="10833" width="5.5703125" style="25" customWidth="1"/>
    <col min="10834" max="10843" width="4.140625" style="25" customWidth="1"/>
    <col min="10844" max="10844" width="6.7109375" style="25" customWidth="1"/>
    <col min="10845" max="10853" width="4.42578125" style="25" customWidth="1"/>
    <col min="10854" max="10854" width="5.28515625" style="25" customWidth="1"/>
    <col min="10855" max="10860" width="4.42578125" style="25" customWidth="1"/>
    <col min="10861" max="10861" width="4.140625" style="25" customWidth="1"/>
    <col min="10862" max="10862" width="6.140625" style="25" customWidth="1"/>
    <col min="10863" max="10878" width="4.140625" style="25" customWidth="1"/>
    <col min="10879" max="10879" width="3.7109375" style="25" customWidth="1"/>
    <col min="10880" max="10880" width="4.140625" style="25" customWidth="1"/>
    <col min="10881" max="10890" width="3.7109375" style="25" customWidth="1"/>
    <col min="10891" max="10891" width="3.5703125" style="25" customWidth="1"/>
    <col min="10892" max="10902" width="3.7109375" style="25" customWidth="1"/>
    <col min="10903" max="10903" width="4.140625" style="25" customWidth="1"/>
    <col min="10904" max="10918" width="3.7109375" style="25" customWidth="1"/>
    <col min="10919" max="10919" width="4.42578125" style="25" customWidth="1"/>
    <col min="10920" max="10920" width="6.140625" style="25" customWidth="1"/>
    <col min="10921" max="10929" width="4.140625" style="25" customWidth="1"/>
    <col min="10930" max="10930" width="5.42578125" style="25" customWidth="1"/>
    <col min="10931" max="10934" width="4.140625" style="25" customWidth="1"/>
    <col min="10935" max="10935" width="3.42578125" style="25" customWidth="1"/>
    <col min="10936" max="10936" width="3.85546875" style="25" customWidth="1"/>
    <col min="10937" max="10937" width="4.140625" style="25" customWidth="1"/>
    <col min="10938" max="10941" width="5.140625" style="25" customWidth="1"/>
    <col min="10942" max="10943" width="4.140625" style="25" customWidth="1"/>
    <col min="10944" max="10944" width="4.7109375" style="25" customWidth="1"/>
    <col min="10945" max="10945" width="4.42578125" style="25" customWidth="1"/>
    <col min="10946" max="10946" width="4.28515625" style="25" customWidth="1"/>
    <col min="10947" max="10947" width="4.42578125" style="25" customWidth="1"/>
    <col min="10948" max="10948" width="4.7109375" style="25" customWidth="1"/>
    <col min="10949" max="10949" width="4.5703125" style="25" customWidth="1"/>
    <col min="10950" max="10950" width="4.42578125" style="25" customWidth="1"/>
    <col min="10951" max="10973" width="4.140625" style="25" customWidth="1"/>
    <col min="10974" max="10974" width="9.140625" style="25" customWidth="1"/>
    <col min="10975" max="10975" width="10" style="25" customWidth="1"/>
    <col min="10976" max="10976" width="8.7109375" style="25" customWidth="1"/>
    <col min="10977" max="10977" width="7.7109375" style="25" customWidth="1"/>
    <col min="10978" max="10978" width="8.85546875" style="25" customWidth="1"/>
    <col min="10979" max="10979" width="10" style="25" customWidth="1"/>
    <col min="10980" max="10980" width="9.5703125" style="25" customWidth="1"/>
    <col min="10981" max="10981" width="8" style="25" customWidth="1"/>
    <col min="10982" max="10982" width="5.42578125" style="25" customWidth="1"/>
    <col min="10983" max="10985" width="4.140625" style="25" customWidth="1"/>
    <col min="10986" max="10986" width="6.140625" style="25" customWidth="1"/>
    <col min="10987" max="10987" width="7.140625" style="25" customWidth="1"/>
    <col min="10988" max="10988" width="6.7109375" style="25" customWidth="1"/>
    <col min="10989" max="10993" width="7.7109375" style="25" customWidth="1"/>
    <col min="10994" max="11017" width="6.140625" style="25" customWidth="1"/>
    <col min="11018" max="11020" width="4.140625" style="25" customWidth="1"/>
    <col min="11021" max="11061" width="3.140625" style="25"/>
    <col min="11062" max="11063" width="4.5703125" style="25" customWidth="1"/>
    <col min="11064" max="11064" width="27.140625" style="25" customWidth="1"/>
    <col min="11065" max="11078" width="4.140625" style="25" customWidth="1"/>
    <col min="11079" max="11079" width="6.42578125" style="25" customWidth="1"/>
    <col min="11080" max="11088" width="4.140625" style="25" customWidth="1"/>
    <col min="11089" max="11089" width="5.5703125" style="25" customWidth="1"/>
    <col min="11090" max="11099" width="4.140625" style="25" customWidth="1"/>
    <col min="11100" max="11100" width="6.7109375" style="25" customWidth="1"/>
    <col min="11101" max="11109" width="4.42578125" style="25" customWidth="1"/>
    <col min="11110" max="11110" width="5.28515625" style="25" customWidth="1"/>
    <col min="11111" max="11116" width="4.42578125" style="25" customWidth="1"/>
    <col min="11117" max="11117" width="4.140625" style="25" customWidth="1"/>
    <col min="11118" max="11118" width="6.140625" style="25" customWidth="1"/>
    <col min="11119" max="11134" width="4.140625" style="25" customWidth="1"/>
    <col min="11135" max="11135" width="3.7109375" style="25" customWidth="1"/>
    <col min="11136" max="11136" width="4.140625" style="25" customWidth="1"/>
    <col min="11137" max="11146" width="3.7109375" style="25" customWidth="1"/>
    <col min="11147" max="11147" width="3.5703125" style="25" customWidth="1"/>
    <col min="11148" max="11158" width="3.7109375" style="25" customWidth="1"/>
    <col min="11159" max="11159" width="4.140625" style="25" customWidth="1"/>
    <col min="11160" max="11174" width="3.7109375" style="25" customWidth="1"/>
    <col min="11175" max="11175" width="4.42578125" style="25" customWidth="1"/>
    <col min="11176" max="11176" width="6.140625" style="25" customWidth="1"/>
    <col min="11177" max="11185" width="4.140625" style="25" customWidth="1"/>
    <col min="11186" max="11186" width="5.42578125" style="25" customWidth="1"/>
    <col min="11187" max="11190" width="4.140625" style="25" customWidth="1"/>
    <col min="11191" max="11191" width="3.42578125" style="25" customWidth="1"/>
    <col min="11192" max="11192" width="3.85546875" style="25" customWidth="1"/>
    <col min="11193" max="11193" width="4.140625" style="25" customWidth="1"/>
    <col min="11194" max="11197" width="5.140625" style="25" customWidth="1"/>
    <col min="11198" max="11199" width="4.140625" style="25" customWidth="1"/>
    <col min="11200" max="11200" width="4.7109375" style="25" customWidth="1"/>
    <col min="11201" max="11201" width="4.42578125" style="25" customWidth="1"/>
    <col min="11202" max="11202" width="4.28515625" style="25" customWidth="1"/>
    <col min="11203" max="11203" width="4.42578125" style="25" customWidth="1"/>
    <col min="11204" max="11204" width="4.7109375" style="25" customWidth="1"/>
    <col min="11205" max="11205" width="4.5703125" style="25" customWidth="1"/>
    <col min="11206" max="11206" width="4.42578125" style="25" customWidth="1"/>
    <col min="11207" max="11229" width="4.140625" style="25" customWidth="1"/>
    <col min="11230" max="11230" width="9.140625" style="25" customWidth="1"/>
    <col min="11231" max="11231" width="10" style="25" customWidth="1"/>
    <col min="11232" max="11232" width="8.7109375" style="25" customWidth="1"/>
    <col min="11233" max="11233" width="7.7109375" style="25" customWidth="1"/>
    <col min="11234" max="11234" width="8.85546875" style="25" customWidth="1"/>
    <col min="11235" max="11235" width="10" style="25" customWidth="1"/>
    <col min="11236" max="11236" width="9.5703125" style="25" customWidth="1"/>
    <col min="11237" max="11237" width="8" style="25" customWidth="1"/>
    <col min="11238" max="11238" width="5.42578125" style="25" customWidth="1"/>
    <col min="11239" max="11241" width="4.140625" style="25" customWidth="1"/>
    <col min="11242" max="11242" width="6.140625" style="25" customWidth="1"/>
    <col min="11243" max="11243" width="7.140625" style="25" customWidth="1"/>
    <col min="11244" max="11244" width="6.7109375" style="25" customWidth="1"/>
    <col min="11245" max="11249" width="7.7109375" style="25" customWidth="1"/>
    <col min="11250" max="11273" width="6.140625" style="25" customWidth="1"/>
    <col min="11274" max="11276" width="4.140625" style="25" customWidth="1"/>
    <col min="11277" max="11317" width="3.140625" style="25"/>
    <col min="11318" max="11319" width="4.5703125" style="25" customWidth="1"/>
    <col min="11320" max="11320" width="27.140625" style="25" customWidth="1"/>
    <col min="11321" max="11334" width="4.140625" style="25" customWidth="1"/>
    <col min="11335" max="11335" width="6.42578125" style="25" customWidth="1"/>
    <col min="11336" max="11344" width="4.140625" style="25" customWidth="1"/>
    <col min="11345" max="11345" width="5.5703125" style="25" customWidth="1"/>
    <col min="11346" max="11355" width="4.140625" style="25" customWidth="1"/>
    <col min="11356" max="11356" width="6.7109375" style="25" customWidth="1"/>
    <col min="11357" max="11365" width="4.42578125" style="25" customWidth="1"/>
    <col min="11366" max="11366" width="5.28515625" style="25" customWidth="1"/>
    <col min="11367" max="11372" width="4.42578125" style="25" customWidth="1"/>
    <col min="11373" max="11373" width="4.140625" style="25" customWidth="1"/>
    <col min="11374" max="11374" width="6.140625" style="25" customWidth="1"/>
    <col min="11375" max="11390" width="4.140625" style="25" customWidth="1"/>
    <col min="11391" max="11391" width="3.7109375" style="25" customWidth="1"/>
    <col min="11392" max="11392" width="4.140625" style="25" customWidth="1"/>
    <col min="11393" max="11402" width="3.7109375" style="25" customWidth="1"/>
    <col min="11403" max="11403" width="3.5703125" style="25" customWidth="1"/>
    <col min="11404" max="11414" width="3.7109375" style="25" customWidth="1"/>
    <col min="11415" max="11415" width="4.140625" style="25" customWidth="1"/>
    <col min="11416" max="11430" width="3.7109375" style="25" customWidth="1"/>
    <col min="11431" max="11431" width="4.42578125" style="25" customWidth="1"/>
    <col min="11432" max="11432" width="6.140625" style="25" customWidth="1"/>
    <col min="11433" max="11441" width="4.140625" style="25" customWidth="1"/>
    <col min="11442" max="11442" width="5.42578125" style="25" customWidth="1"/>
    <col min="11443" max="11446" width="4.140625" style="25" customWidth="1"/>
    <col min="11447" max="11447" width="3.42578125" style="25" customWidth="1"/>
    <col min="11448" max="11448" width="3.85546875" style="25" customWidth="1"/>
    <col min="11449" max="11449" width="4.140625" style="25" customWidth="1"/>
    <col min="11450" max="11453" width="5.140625" style="25" customWidth="1"/>
    <col min="11454" max="11455" width="4.140625" style="25" customWidth="1"/>
    <col min="11456" max="11456" width="4.7109375" style="25" customWidth="1"/>
    <col min="11457" max="11457" width="4.42578125" style="25" customWidth="1"/>
    <col min="11458" max="11458" width="4.28515625" style="25" customWidth="1"/>
    <col min="11459" max="11459" width="4.42578125" style="25" customWidth="1"/>
    <col min="11460" max="11460" width="4.7109375" style="25" customWidth="1"/>
    <col min="11461" max="11461" width="4.5703125" style="25" customWidth="1"/>
    <col min="11462" max="11462" width="4.42578125" style="25" customWidth="1"/>
    <col min="11463" max="11485" width="4.140625" style="25" customWidth="1"/>
    <col min="11486" max="11486" width="9.140625" style="25" customWidth="1"/>
    <col min="11487" max="11487" width="10" style="25" customWidth="1"/>
    <col min="11488" max="11488" width="8.7109375" style="25" customWidth="1"/>
    <col min="11489" max="11489" width="7.7109375" style="25" customWidth="1"/>
    <col min="11490" max="11490" width="8.85546875" style="25" customWidth="1"/>
    <col min="11491" max="11491" width="10" style="25" customWidth="1"/>
    <col min="11492" max="11492" width="9.5703125" style="25" customWidth="1"/>
    <col min="11493" max="11493" width="8" style="25" customWidth="1"/>
    <col min="11494" max="11494" width="5.42578125" style="25" customWidth="1"/>
    <col min="11495" max="11497" width="4.140625" style="25" customWidth="1"/>
    <col min="11498" max="11498" width="6.140625" style="25" customWidth="1"/>
    <col min="11499" max="11499" width="7.140625" style="25" customWidth="1"/>
    <col min="11500" max="11500" width="6.7109375" style="25" customWidth="1"/>
    <col min="11501" max="11505" width="7.7109375" style="25" customWidth="1"/>
    <col min="11506" max="11529" width="6.140625" style="25" customWidth="1"/>
    <col min="11530" max="11532" width="4.140625" style="25" customWidth="1"/>
    <col min="11533" max="11573" width="3.140625" style="25"/>
    <col min="11574" max="11575" width="4.5703125" style="25" customWidth="1"/>
    <col min="11576" max="11576" width="27.140625" style="25" customWidth="1"/>
    <col min="11577" max="11590" width="4.140625" style="25" customWidth="1"/>
    <col min="11591" max="11591" width="6.42578125" style="25" customWidth="1"/>
    <col min="11592" max="11600" width="4.140625" style="25" customWidth="1"/>
    <col min="11601" max="11601" width="5.5703125" style="25" customWidth="1"/>
    <col min="11602" max="11611" width="4.140625" style="25" customWidth="1"/>
    <col min="11612" max="11612" width="6.7109375" style="25" customWidth="1"/>
    <col min="11613" max="11621" width="4.42578125" style="25" customWidth="1"/>
    <col min="11622" max="11622" width="5.28515625" style="25" customWidth="1"/>
    <col min="11623" max="11628" width="4.42578125" style="25" customWidth="1"/>
    <col min="11629" max="11629" width="4.140625" style="25" customWidth="1"/>
    <col min="11630" max="11630" width="6.140625" style="25" customWidth="1"/>
    <col min="11631" max="11646" width="4.140625" style="25" customWidth="1"/>
    <col min="11647" max="11647" width="3.7109375" style="25" customWidth="1"/>
    <col min="11648" max="11648" width="4.140625" style="25" customWidth="1"/>
    <col min="11649" max="11658" width="3.7109375" style="25" customWidth="1"/>
    <col min="11659" max="11659" width="3.5703125" style="25" customWidth="1"/>
    <col min="11660" max="11670" width="3.7109375" style="25" customWidth="1"/>
    <col min="11671" max="11671" width="4.140625" style="25" customWidth="1"/>
    <col min="11672" max="11686" width="3.7109375" style="25" customWidth="1"/>
    <col min="11687" max="11687" width="4.42578125" style="25" customWidth="1"/>
    <col min="11688" max="11688" width="6.140625" style="25" customWidth="1"/>
    <col min="11689" max="11697" width="4.140625" style="25" customWidth="1"/>
    <col min="11698" max="11698" width="5.42578125" style="25" customWidth="1"/>
    <col min="11699" max="11702" width="4.140625" style="25" customWidth="1"/>
    <col min="11703" max="11703" width="3.42578125" style="25" customWidth="1"/>
    <col min="11704" max="11704" width="3.85546875" style="25" customWidth="1"/>
    <col min="11705" max="11705" width="4.140625" style="25" customWidth="1"/>
    <col min="11706" max="11709" width="5.140625" style="25" customWidth="1"/>
    <col min="11710" max="11711" width="4.140625" style="25" customWidth="1"/>
    <col min="11712" max="11712" width="4.7109375" style="25" customWidth="1"/>
    <col min="11713" max="11713" width="4.42578125" style="25" customWidth="1"/>
    <col min="11714" max="11714" width="4.28515625" style="25" customWidth="1"/>
    <col min="11715" max="11715" width="4.42578125" style="25" customWidth="1"/>
    <col min="11716" max="11716" width="4.7109375" style="25" customWidth="1"/>
    <col min="11717" max="11717" width="4.5703125" style="25" customWidth="1"/>
    <col min="11718" max="11718" width="4.42578125" style="25" customWidth="1"/>
    <col min="11719" max="11741" width="4.140625" style="25" customWidth="1"/>
    <col min="11742" max="11742" width="9.140625" style="25" customWidth="1"/>
    <col min="11743" max="11743" width="10" style="25" customWidth="1"/>
    <col min="11744" max="11744" width="8.7109375" style="25" customWidth="1"/>
    <col min="11745" max="11745" width="7.7109375" style="25" customWidth="1"/>
    <col min="11746" max="11746" width="8.85546875" style="25" customWidth="1"/>
    <col min="11747" max="11747" width="10" style="25" customWidth="1"/>
    <col min="11748" max="11748" width="9.5703125" style="25" customWidth="1"/>
    <col min="11749" max="11749" width="8" style="25" customWidth="1"/>
    <col min="11750" max="11750" width="5.42578125" style="25" customWidth="1"/>
    <col min="11751" max="11753" width="4.140625" style="25" customWidth="1"/>
    <col min="11754" max="11754" width="6.140625" style="25" customWidth="1"/>
    <col min="11755" max="11755" width="7.140625" style="25" customWidth="1"/>
    <col min="11756" max="11756" width="6.7109375" style="25" customWidth="1"/>
    <col min="11757" max="11761" width="7.7109375" style="25" customWidth="1"/>
    <col min="11762" max="11785" width="6.140625" style="25" customWidth="1"/>
    <col min="11786" max="11788" width="4.140625" style="25" customWidth="1"/>
    <col min="11789" max="11829" width="3.140625" style="25"/>
    <col min="11830" max="11831" width="4.5703125" style="25" customWidth="1"/>
    <col min="11832" max="11832" width="27.140625" style="25" customWidth="1"/>
    <col min="11833" max="11846" width="4.140625" style="25" customWidth="1"/>
    <col min="11847" max="11847" width="6.42578125" style="25" customWidth="1"/>
    <col min="11848" max="11856" width="4.140625" style="25" customWidth="1"/>
    <col min="11857" max="11857" width="5.5703125" style="25" customWidth="1"/>
    <col min="11858" max="11867" width="4.140625" style="25" customWidth="1"/>
    <col min="11868" max="11868" width="6.7109375" style="25" customWidth="1"/>
    <col min="11869" max="11877" width="4.42578125" style="25" customWidth="1"/>
    <col min="11878" max="11878" width="5.28515625" style="25" customWidth="1"/>
    <col min="11879" max="11884" width="4.42578125" style="25" customWidth="1"/>
    <col min="11885" max="11885" width="4.140625" style="25" customWidth="1"/>
    <col min="11886" max="11886" width="6.140625" style="25" customWidth="1"/>
    <col min="11887" max="11902" width="4.140625" style="25" customWidth="1"/>
    <col min="11903" max="11903" width="3.7109375" style="25" customWidth="1"/>
    <col min="11904" max="11904" width="4.140625" style="25" customWidth="1"/>
    <col min="11905" max="11914" width="3.7109375" style="25" customWidth="1"/>
    <col min="11915" max="11915" width="3.5703125" style="25" customWidth="1"/>
    <col min="11916" max="11926" width="3.7109375" style="25" customWidth="1"/>
    <col min="11927" max="11927" width="4.140625" style="25" customWidth="1"/>
    <col min="11928" max="11942" width="3.7109375" style="25" customWidth="1"/>
    <col min="11943" max="11943" width="4.42578125" style="25" customWidth="1"/>
    <col min="11944" max="11944" width="6.140625" style="25" customWidth="1"/>
    <col min="11945" max="11953" width="4.140625" style="25" customWidth="1"/>
    <col min="11954" max="11954" width="5.42578125" style="25" customWidth="1"/>
    <col min="11955" max="11958" width="4.140625" style="25" customWidth="1"/>
    <col min="11959" max="11959" width="3.42578125" style="25" customWidth="1"/>
    <col min="11960" max="11960" width="3.85546875" style="25" customWidth="1"/>
    <col min="11961" max="11961" width="4.140625" style="25" customWidth="1"/>
    <col min="11962" max="11965" width="5.140625" style="25" customWidth="1"/>
    <col min="11966" max="11967" width="4.140625" style="25" customWidth="1"/>
    <col min="11968" max="11968" width="4.7109375" style="25" customWidth="1"/>
    <col min="11969" max="11969" width="4.42578125" style="25" customWidth="1"/>
    <col min="11970" max="11970" width="4.28515625" style="25" customWidth="1"/>
    <col min="11971" max="11971" width="4.42578125" style="25" customWidth="1"/>
    <col min="11972" max="11972" width="4.7109375" style="25" customWidth="1"/>
    <col min="11973" max="11973" width="4.5703125" style="25" customWidth="1"/>
    <col min="11974" max="11974" width="4.42578125" style="25" customWidth="1"/>
    <col min="11975" max="11997" width="4.140625" style="25" customWidth="1"/>
    <col min="11998" max="11998" width="9.140625" style="25" customWidth="1"/>
    <col min="11999" max="11999" width="10" style="25" customWidth="1"/>
    <col min="12000" max="12000" width="8.7109375" style="25" customWidth="1"/>
    <col min="12001" max="12001" width="7.7109375" style="25" customWidth="1"/>
    <col min="12002" max="12002" width="8.85546875" style="25" customWidth="1"/>
    <col min="12003" max="12003" width="10" style="25" customWidth="1"/>
    <col min="12004" max="12004" width="9.5703125" style="25" customWidth="1"/>
    <col min="12005" max="12005" width="8" style="25" customWidth="1"/>
    <col min="12006" max="12006" width="5.42578125" style="25" customWidth="1"/>
    <col min="12007" max="12009" width="4.140625" style="25" customWidth="1"/>
    <col min="12010" max="12010" width="6.140625" style="25" customWidth="1"/>
    <col min="12011" max="12011" width="7.140625" style="25" customWidth="1"/>
    <col min="12012" max="12012" width="6.7109375" style="25" customWidth="1"/>
    <col min="12013" max="12017" width="7.7109375" style="25" customWidth="1"/>
    <col min="12018" max="12041" width="6.140625" style="25" customWidth="1"/>
    <col min="12042" max="12044" width="4.140625" style="25" customWidth="1"/>
    <col min="12045" max="12085" width="3.140625" style="25"/>
    <col min="12086" max="12087" width="4.5703125" style="25" customWidth="1"/>
    <col min="12088" max="12088" width="27.140625" style="25" customWidth="1"/>
    <col min="12089" max="12102" width="4.140625" style="25" customWidth="1"/>
    <col min="12103" max="12103" width="6.42578125" style="25" customWidth="1"/>
    <col min="12104" max="12112" width="4.140625" style="25" customWidth="1"/>
    <col min="12113" max="12113" width="5.5703125" style="25" customWidth="1"/>
    <col min="12114" max="12123" width="4.140625" style="25" customWidth="1"/>
    <col min="12124" max="12124" width="6.7109375" style="25" customWidth="1"/>
    <col min="12125" max="12133" width="4.42578125" style="25" customWidth="1"/>
    <col min="12134" max="12134" width="5.28515625" style="25" customWidth="1"/>
    <col min="12135" max="12140" width="4.42578125" style="25" customWidth="1"/>
    <col min="12141" max="12141" width="4.140625" style="25" customWidth="1"/>
    <col min="12142" max="12142" width="6.140625" style="25" customWidth="1"/>
    <col min="12143" max="12158" width="4.140625" style="25" customWidth="1"/>
    <col min="12159" max="12159" width="3.7109375" style="25" customWidth="1"/>
    <col min="12160" max="12160" width="4.140625" style="25" customWidth="1"/>
    <col min="12161" max="12170" width="3.7109375" style="25" customWidth="1"/>
    <col min="12171" max="12171" width="3.5703125" style="25" customWidth="1"/>
    <col min="12172" max="12182" width="3.7109375" style="25" customWidth="1"/>
    <col min="12183" max="12183" width="4.140625" style="25" customWidth="1"/>
    <col min="12184" max="12198" width="3.7109375" style="25" customWidth="1"/>
    <col min="12199" max="12199" width="4.42578125" style="25" customWidth="1"/>
    <col min="12200" max="12200" width="6.140625" style="25" customWidth="1"/>
    <col min="12201" max="12209" width="4.140625" style="25" customWidth="1"/>
    <col min="12210" max="12210" width="5.42578125" style="25" customWidth="1"/>
    <col min="12211" max="12214" width="4.140625" style="25" customWidth="1"/>
    <col min="12215" max="12215" width="3.42578125" style="25" customWidth="1"/>
    <col min="12216" max="12216" width="3.85546875" style="25" customWidth="1"/>
    <col min="12217" max="12217" width="4.140625" style="25" customWidth="1"/>
    <col min="12218" max="12221" width="5.140625" style="25" customWidth="1"/>
    <col min="12222" max="12223" width="4.140625" style="25" customWidth="1"/>
    <col min="12224" max="12224" width="4.7109375" style="25" customWidth="1"/>
    <col min="12225" max="12225" width="4.42578125" style="25" customWidth="1"/>
    <col min="12226" max="12226" width="4.28515625" style="25" customWidth="1"/>
    <col min="12227" max="12227" width="4.42578125" style="25" customWidth="1"/>
    <col min="12228" max="12228" width="4.7109375" style="25" customWidth="1"/>
    <col min="12229" max="12229" width="4.5703125" style="25" customWidth="1"/>
    <col min="12230" max="12230" width="4.42578125" style="25" customWidth="1"/>
    <col min="12231" max="12253" width="4.140625" style="25" customWidth="1"/>
    <col min="12254" max="12254" width="9.140625" style="25" customWidth="1"/>
    <col min="12255" max="12255" width="10" style="25" customWidth="1"/>
    <col min="12256" max="12256" width="8.7109375" style="25" customWidth="1"/>
    <col min="12257" max="12257" width="7.7109375" style="25" customWidth="1"/>
    <col min="12258" max="12258" width="8.85546875" style="25" customWidth="1"/>
    <col min="12259" max="12259" width="10" style="25" customWidth="1"/>
    <col min="12260" max="12260" width="9.5703125" style="25" customWidth="1"/>
    <col min="12261" max="12261" width="8" style="25" customWidth="1"/>
    <col min="12262" max="12262" width="5.42578125" style="25" customWidth="1"/>
    <col min="12263" max="12265" width="4.140625" style="25" customWidth="1"/>
    <col min="12266" max="12266" width="6.140625" style="25" customWidth="1"/>
    <col min="12267" max="12267" width="7.140625" style="25" customWidth="1"/>
    <col min="12268" max="12268" width="6.7109375" style="25" customWidth="1"/>
    <col min="12269" max="12273" width="7.7109375" style="25" customWidth="1"/>
    <col min="12274" max="12297" width="6.140625" style="25" customWidth="1"/>
    <col min="12298" max="12300" width="4.140625" style="25" customWidth="1"/>
    <col min="12301" max="12341" width="3.140625" style="25"/>
    <col min="12342" max="12343" width="4.5703125" style="25" customWidth="1"/>
    <col min="12344" max="12344" width="27.140625" style="25" customWidth="1"/>
    <col min="12345" max="12358" width="4.140625" style="25" customWidth="1"/>
    <col min="12359" max="12359" width="6.42578125" style="25" customWidth="1"/>
    <col min="12360" max="12368" width="4.140625" style="25" customWidth="1"/>
    <col min="12369" max="12369" width="5.5703125" style="25" customWidth="1"/>
    <col min="12370" max="12379" width="4.140625" style="25" customWidth="1"/>
    <col min="12380" max="12380" width="6.7109375" style="25" customWidth="1"/>
    <col min="12381" max="12389" width="4.42578125" style="25" customWidth="1"/>
    <col min="12390" max="12390" width="5.28515625" style="25" customWidth="1"/>
    <col min="12391" max="12396" width="4.42578125" style="25" customWidth="1"/>
    <col min="12397" max="12397" width="4.140625" style="25" customWidth="1"/>
    <col min="12398" max="12398" width="6.140625" style="25" customWidth="1"/>
    <col min="12399" max="12414" width="4.140625" style="25" customWidth="1"/>
    <col min="12415" max="12415" width="3.7109375" style="25" customWidth="1"/>
    <col min="12416" max="12416" width="4.140625" style="25" customWidth="1"/>
    <col min="12417" max="12426" width="3.7109375" style="25" customWidth="1"/>
    <col min="12427" max="12427" width="3.5703125" style="25" customWidth="1"/>
    <col min="12428" max="12438" width="3.7109375" style="25" customWidth="1"/>
    <col min="12439" max="12439" width="4.140625" style="25" customWidth="1"/>
    <col min="12440" max="12454" width="3.7109375" style="25" customWidth="1"/>
    <col min="12455" max="12455" width="4.42578125" style="25" customWidth="1"/>
    <col min="12456" max="12456" width="6.140625" style="25" customWidth="1"/>
    <col min="12457" max="12465" width="4.140625" style="25" customWidth="1"/>
    <col min="12466" max="12466" width="5.42578125" style="25" customWidth="1"/>
    <col min="12467" max="12470" width="4.140625" style="25" customWidth="1"/>
    <col min="12471" max="12471" width="3.42578125" style="25" customWidth="1"/>
    <col min="12472" max="12472" width="3.85546875" style="25" customWidth="1"/>
    <col min="12473" max="12473" width="4.140625" style="25" customWidth="1"/>
    <col min="12474" max="12477" width="5.140625" style="25" customWidth="1"/>
    <col min="12478" max="12479" width="4.140625" style="25" customWidth="1"/>
    <col min="12480" max="12480" width="4.7109375" style="25" customWidth="1"/>
    <col min="12481" max="12481" width="4.42578125" style="25" customWidth="1"/>
    <col min="12482" max="12482" width="4.28515625" style="25" customWidth="1"/>
    <col min="12483" max="12483" width="4.42578125" style="25" customWidth="1"/>
    <col min="12484" max="12484" width="4.7109375" style="25" customWidth="1"/>
    <col min="12485" max="12485" width="4.5703125" style="25" customWidth="1"/>
    <col min="12486" max="12486" width="4.42578125" style="25" customWidth="1"/>
    <col min="12487" max="12509" width="4.140625" style="25" customWidth="1"/>
    <col min="12510" max="12510" width="9.140625" style="25" customWidth="1"/>
    <col min="12511" max="12511" width="10" style="25" customWidth="1"/>
    <col min="12512" max="12512" width="8.7109375" style="25" customWidth="1"/>
    <col min="12513" max="12513" width="7.7109375" style="25" customWidth="1"/>
    <col min="12514" max="12514" width="8.85546875" style="25" customWidth="1"/>
    <col min="12515" max="12515" width="10" style="25" customWidth="1"/>
    <col min="12516" max="12516" width="9.5703125" style="25" customWidth="1"/>
    <col min="12517" max="12517" width="8" style="25" customWidth="1"/>
    <col min="12518" max="12518" width="5.42578125" style="25" customWidth="1"/>
    <col min="12519" max="12521" width="4.140625" style="25" customWidth="1"/>
    <col min="12522" max="12522" width="6.140625" style="25" customWidth="1"/>
    <col min="12523" max="12523" width="7.140625" style="25" customWidth="1"/>
    <col min="12524" max="12524" width="6.7109375" style="25" customWidth="1"/>
    <col min="12525" max="12529" width="7.7109375" style="25" customWidth="1"/>
    <col min="12530" max="12553" width="6.140625" style="25" customWidth="1"/>
    <col min="12554" max="12556" width="4.140625" style="25" customWidth="1"/>
    <col min="12557" max="12597" width="3.140625" style="25"/>
    <col min="12598" max="12599" width="4.5703125" style="25" customWidth="1"/>
    <col min="12600" max="12600" width="27.140625" style="25" customWidth="1"/>
    <col min="12601" max="12614" width="4.140625" style="25" customWidth="1"/>
    <col min="12615" max="12615" width="6.42578125" style="25" customWidth="1"/>
    <col min="12616" max="12624" width="4.140625" style="25" customWidth="1"/>
    <col min="12625" max="12625" width="5.5703125" style="25" customWidth="1"/>
    <col min="12626" max="12635" width="4.140625" style="25" customWidth="1"/>
    <col min="12636" max="12636" width="6.7109375" style="25" customWidth="1"/>
    <col min="12637" max="12645" width="4.42578125" style="25" customWidth="1"/>
    <col min="12646" max="12646" width="5.28515625" style="25" customWidth="1"/>
    <col min="12647" max="12652" width="4.42578125" style="25" customWidth="1"/>
    <col min="12653" max="12653" width="4.140625" style="25" customWidth="1"/>
    <col min="12654" max="12654" width="6.140625" style="25" customWidth="1"/>
    <col min="12655" max="12670" width="4.140625" style="25" customWidth="1"/>
    <col min="12671" max="12671" width="3.7109375" style="25" customWidth="1"/>
    <col min="12672" max="12672" width="4.140625" style="25" customWidth="1"/>
    <col min="12673" max="12682" width="3.7109375" style="25" customWidth="1"/>
    <col min="12683" max="12683" width="3.5703125" style="25" customWidth="1"/>
    <col min="12684" max="12694" width="3.7109375" style="25" customWidth="1"/>
    <col min="12695" max="12695" width="4.140625" style="25" customWidth="1"/>
    <col min="12696" max="12710" width="3.7109375" style="25" customWidth="1"/>
    <col min="12711" max="12711" width="4.42578125" style="25" customWidth="1"/>
    <col min="12712" max="12712" width="6.140625" style="25" customWidth="1"/>
    <col min="12713" max="12721" width="4.140625" style="25" customWidth="1"/>
    <col min="12722" max="12722" width="5.42578125" style="25" customWidth="1"/>
    <col min="12723" max="12726" width="4.140625" style="25" customWidth="1"/>
    <col min="12727" max="12727" width="3.42578125" style="25" customWidth="1"/>
    <col min="12728" max="12728" width="3.85546875" style="25" customWidth="1"/>
    <col min="12729" max="12729" width="4.140625" style="25" customWidth="1"/>
    <col min="12730" max="12733" width="5.140625" style="25" customWidth="1"/>
    <col min="12734" max="12735" width="4.140625" style="25" customWidth="1"/>
    <col min="12736" max="12736" width="4.7109375" style="25" customWidth="1"/>
    <col min="12737" max="12737" width="4.42578125" style="25" customWidth="1"/>
    <col min="12738" max="12738" width="4.28515625" style="25" customWidth="1"/>
    <col min="12739" max="12739" width="4.42578125" style="25" customWidth="1"/>
    <col min="12740" max="12740" width="4.7109375" style="25" customWidth="1"/>
    <col min="12741" max="12741" width="4.5703125" style="25" customWidth="1"/>
    <col min="12742" max="12742" width="4.42578125" style="25" customWidth="1"/>
    <col min="12743" max="12765" width="4.140625" style="25" customWidth="1"/>
    <col min="12766" max="12766" width="9.140625" style="25" customWidth="1"/>
    <col min="12767" max="12767" width="10" style="25" customWidth="1"/>
    <col min="12768" max="12768" width="8.7109375" style="25" customWidth="1"/>
    <col min="12769" max="12769" width="7.7109375" style="25" customWidth="1"/>
    <col min="12770" max="12770" width="8.85546875" style="25" customWidth="1"/>
    <col min="12771" max="12771" width="10" style="25" customWidth="1"/>
    <col min="12772" max="12772" width="9.5703125" style="25" customWidth="1"/>
    <col min="12773" max="12773" width="8" style="25" customWidth="1"/>
    <col min="12774" max="12774" width="5.42578125" style="25" customWidth="1"/>
    <col min="12775" max="12777" width="4.140625" style="25" customWidth="1"/>
    <col min="12778" max="12778" width="6.140625" style="25" customWidth="1"/>
    <col min="12779" max="12779" width="7.140625" style="25" customWidth="1"/>
    <col min="12780" max="12780" width="6.7109375" style="25" customWidth="1"/>
    <col min="12781" max="12785" width="7.7109375" style="25" customWidth="1"/>
    <col min="12786" max="12809" width="6.140625" style="25" customWidth="1"/>
    <col min="12810" max="12812" width="4.140625" style="25" customWidth="1"/>
    <col min="12813" max="12853" width="3.140625" style="25"/>
    <col min="12854" max="12855" width="4.5703125" style="25" customWidth="1"/>
    <col min="12856" max="12856" width="27.140625" style="25" customWidth="1"/>
    <col min="12857" max="12870" width="4.140625" style="25" customWidth="1"/>
    <col min="12871" max="12871" width="6.42578125" style="25" customWidth="1"/>
    <col min="12872" max="12880" width="4.140625" style="25" customWidth="1"/>
    <col min="12881" max="12881" width="5.5703125" style="25" customWidth="1"/>
    <col min="12882" max="12891" width="4.140625" style="25" customWidth="1"/>
    <col min="12892" max="12892" width="6.7109375" style="25" customWidth="1"/>
    <col min="12893" max="12901" width="4.42578125" style="25" customWidth="1"/>
    <col min="12902" max="12902" width="5.28515625" style="25" customWidth="1"/>
    <col min="12903" max="12908" width="4.42578125" style="25" customWidth="1"/>
    <col min="12909" max="12909" width="4.140625" style="25" customWidth="1"/>
    <col min="12910" max="12910" width="6.140625" style="25" customWidth="1"/>
    <col min="12911" max="12926" width="4.140625" style="25" customWidth="1"/>
    <col min="12927" max="12927" width="3.7109375" style="25" customWidth="1"/>
    <col min="12928" max="12928" width="4.140625" style="25" customWidth="1"/>
    <col min="12929" max="12938" width="3.7109375" style="25" customWidth="1"/>
    <col min="12939" max="12939" width="3.5703125" style="25" customWidth="1"/>
    <col min="12940" max="12950" width="3.7109375" style="25" customWidth="1"/>
    <col min="12951" max="12951" width="4.140625" style="25" customWidth="1"/>
    <col min="12952" max="12966" width="3.7109375" style="25" customWidth="1"/>
    <col min="12967" max="12967" width="4.42578125" style="25" customWidth="1"/>
    <col min="12968" max="12968" width="6.140625" style="25" customWidth="1"/>
    <col min="12969" max="12977" width="4.140625" style="25" customWidth="1"/>
    <col min="12978" max="12978" width="5.42578125" style="25" customWidth="1"/>
    <col min="12979" max="12982" width="4.140625" style="25" customWidth="1"/>
    <col min="12983" max="12983" width="3.42578125" style="25" customWidth="1"/>
    <col min="12984" max="12984" width="3.85546875" style="25" customWidth="1"/>
    <col min="12985" max="12985" width="4.140625" style="25" customWidth="1"/>
    <col min="12986" max="12989" width="5.140625" style="25" customWidth="1"/>
    <col min="12990" max="12991" width="4.140625" style="25" customWidth="1"/>
    <col min="12992" max="12992" width="4.7109375" style="25" customWidth="1"/>
    <col min="12993" max="12993" width="4.42578125" style="25" customWidth="1"/>
    <col min="12994" max="12994" width="4.28515625" style="25" customWidth="1"/>
    <col min="12995" max="12995" width="4.42578125" style="25" customWidth="1"/>
    <col min="12996" max="12996" width="4.7109375" style="25" customWidth="1"/>
    <col min="12997" max="12997" width="4.5703125" style="25" customWidth="1"/>
    <col min="12998" max="12998" width="4.42578125" style="25" customWidth="1"/>
    <col min="12999" max="13021" width="4.140625" style="25" customWidth="1"/>
    <col min="13022" max="13022" width="9.140625" style="25" customWidth="1"/>
    <col min="13023" max="13023" width="10" style="25" customWidth="1"/>
    <col min="13024" max="13024" width="8.7109375" style="25" customWidth="1"/>
    <col min="13025" max="13025" width="7.7109375" style="25" customWidth="1"/>
    <col min="13026" max="13026" width="8.85546875" style="25" customWidth="1"/>
    <col min="13027" max="13027" width="10" style="25" customWidth="1"/>
    <col min="13028" max="13028" width="9.5703125" style="25" customWidth="1"/>
    <col min="13029" max="13029" width="8" style="25" customWidth="1"/>
    <col min="13030" max="13030" width="5.42578125" style="25" customWidth="1"/>
    <col min="13031" max="13033" width="4.140625" style="25" customWidth="1"/>
    <col min="13034" max="13034" width="6.140625" style="25" customWidth="1"/>
    <col min="13035" max="13035" width="7.140625" style="25" customWidth="1"/>
    <col min="13036" max="13036" width="6.7109375" style="25" customWidth="1"/>
    <col min="13037" max="13041" width="7.7109375" style="25" customWidth="1"/>
    <col min="13042" max="13065" width="6.140625" style="25" customWidth="1"/>
    <col min="13066" max="13068" width="4.140625" style="25" customWidth="1"/>
    <col min="13069" max="13109" width="3.140625" style="25"/>
    <col min="13110" max="13111" width="4.5703125" style="25" customWidth="1"/>
    <col min="13112" max="13112" width="27.140625" style="25" customWidth="1"/>
    <col min="13113" max="13126" width="4.140625" style="25" customWidth="1"/>
    <col min="13127" max="13127" width="6.42578125" style="25" customWidth="1"/>
    <col min="13128" max="13136" width="4.140625" style="25" customWidth="1"/>
    <col min="13137" max="13137" width="5.5703125" style="25" customWidth="1"/>
    <col min="13138" max="13147" width="4.140625" style="25" customWidth="1"/>
    <col min="13148" max="13148" width="6.7109375" style="25" customWidth="1"/>
    <col min="13149" max="13157" width="4.42578125" style="25" customWidth="1"/>
    <col min="13158" max="13158" width="5.28515625" style="25" customWidth="1"/>
    <col min="13159" max="13164" width="4.42578125" style="25" customWidth="1"/>
    <col min="13165" max="13165" width="4.140625" style="25" customWidth="1"/>
    <col min="13166" max="13166" width="6.140625" style="25" customWidth="1"/>
    <col min="13167" max="13182" width="4.140625" style="25" customWidth="1"/>
    <col min="13183" max="13183" width="3.7109375" style="25" customWidth="1"/>
    <col min="13184" max="13184" width="4.140625" style="25" customWidth="1"/>
    <col min="13185" max="13194" width="3.7109375" style="25" customWidth="1"/>
    <col min="13195" max="13195" width="3.5703125" style="25" customWidth="1"/>
    <col min="13196" max="13206" width="3.7109375" style="25" customWidth="1"/>
    <col min="13207" max="13207" width="4.140625" style="25" customWidth="1"/>
    <col min="13208" max="13222" width="3.7109375" style="25" customWidth="1"/>
    <col min="13223" max="13223" width="4.42578125" style="25" customWidth="1"/>
    <col min="13224" max="13224" width="6.140625" style="25" customWidth="1"/>
    <col min="13225" max="13233" width="4.140625" style="25" customWidth="1"/>
    <col min="13234" max="13234" width="5.42578125" style="25" customWidth="1"/>
    <col min="13235" max="13238" width="4.140625" style="25" customWidth="1"/>
    <col min="13239" max="13239" width="3.42578125" style="25" customWidth="1"/>
    <col min="13240" max="13240" width="3.85546875" style="25" customWidth="1"/>
    <col min="13241" max="13241" width="4.140625" style="25" customWidth="1"/>
    <col min="13242" max="13245" width="5.140625" style="25" customWidth="1"/>
    <col min="13246" max="13247" width="4.140625" style="25" customWidth="1"/>
    <col min="13248" max="13248" width="4.7109375" style="25" customWidth="1"/>
    <col min="13249" max="13249" width="4.42578125" style="25" customWidth="1"/>
    <col min="13250" max="13250" width="4.28515625" style="25" customWidth="1"/>
    <col min="13251" max="13251" width="4.42578125" style="25" customWidth="1"/>
    <col min="13252" max="13252" width="4.7109375" style="25" customWidth="1"/>
    <col min="13253" max="13253" width="4.5703125" style="25" customWidth="1"/>
    <col min="13254" max="13254" width="4.42578125" style="25" customWidth="1"/>
    <col min="13255" max="13277" width="4.140625" style="25" customWidth="1"/>
    <col min="13278" max="13278" width="9.140625" style="25" customWidth="1"/>
    <col min="13279" max="13279" width="10" style="25" customWidth="1"/>
    <col min="13280" max="13280" width="8.7109375" style="25" customWidth="1"/>
    <col min="13281" max="13281" width="7.7109375" style="25" customWidth="1"/>
    <col min="13282" max="13282" width="8.85546875" style="25" customWidth="1"/>
    <col min="13283" max="13283" width="10" style="25" customWidth="1"/>
    <col min="13284" max="13284" width="9.5703125" style="25" customWidth="1"/>
    <col min="13285" max="13285" width="8" style="25" customWidth="1"/>
    <col min="13286" max="13286" width="5.42578125" style="25" customWidth="1"/>
    <col min="13287" max="13289" width="4.140625" style="25" customWidth="1"/>
    <col min="13290" max="13290" width="6.140625" style="25" customWidth="1"/>
    <col min="13291" max="13291" width="7.140625" style="25" customWidth="1"/>
    <col min="13292" max="13292" width="6.7109375" style="25" customWidth="1"/>
    <col min="13293" max="13297" width="7.7109375" style="25" customWidth="1"/>
    <col min="13298" max="13321" width="6.140625" style="25" customWidth="1"/>
    <col min="13322" max="13324" width="4.140625" style="25" customWidth="1"/>
    <col min="13325" max="13365" width="3.140625" style="25"/>
    <col min="13366" max="13367" width="4.5703125" style="25" customWidth="1"/>
    <col min="13368" max="13368" width="27.140625" style="25" customWidth="1"/>
    <col min="13369" max="13382" width="4.140625" style="25" customWidth="1"/>
    <col min="13383" max="13383" width="6.42578125" style="25" customWidth="1"/>
    <col min="13384" max="13392" width="4.140625" style="25" customWidth="1"/>
    <col min="13393" max="13393" width="5.5703125" style="25" customWidth="1"/>
    <col min="13394" max="13403" width="4.140625" style="25" customWidth="1"/>
    <col min="13404" max="13404" width="6.7109375" style="25" customWidth="1"/>
    <col min="13405" max="13413" width="4.42578125" style="25" customWidth="1"/>
    <col min="13414" max="13414" width="5.28515625" style="25" customWidth="1"/>
    <col min="13415" max="13420" width="4.42578125" style="25" customWidth="1"/>
    <col min="13421" max="13421" width="4.140625" style="25" customWidth="1"/>
    <col min="13422" max="13422" width="6.140625" style="25" customWidth="1"/>
    <col min="13423" max="13438" width="4.140625" style="25" customWidth="1"/>
    <col min="13439" max="13439" width="3.7109375" style="25" customWidth="1"/>
    <col min="13440" max="13440" width="4.140625" style="25" customWidth="1"/>
    <col min="13441" max="13450" width="3.7109375" style="25" customWidth="1"/>
    <col min="13451" max="13451" width="3.5703125" style="25" customWidth="1"/>
    <col min="13452" max="13462" width="3.7109375" style="25" customWidth="1"/>
    <col min="13463" max="13463" width="4.140625" style="25" customWidth="1"/>
    <col min="13464" max="13478" width="3.7109375" style="25" customWidth="1"/>
    <col min="13479" max="13479" width="4.42578125" style="25" customWidth="1"/>
    <col min="13480" max="13480" width="6.140625" style="25" customWidth="1"/>
    <col min="13481" max="13489" width="4.140625" style="25" customWidth="1"/>
    <col min="13490" max="13490" width="5.42578125" style="25" customWidth="1"/>
    <col min="13491" max="13494" width="4.140625" style="25" customWidth="1"/>
    <col min="13495" max="13495" width="3.42578125" style="25" customWidth="1"/>
    <col min="13496" max="13496" width="3.85546875" style="25" customWidth="1"/>
    <col min="13497" max="13497" width="4.140625" style="25" customWidth="1"/>
    <col min="13498" max="13501" width="5.140625" style="25" customWidth="1"/>
    <col min="13502" max="13503" width="4.140625" style="25" customWidth="1"/>
    <col min="13504" max="13504" width="4.7109375" style="25" customWidth="1"/>
    <col min="13505" max="13505" width="4.42578125" style="25" customWidth="1"/>
    <col min="13506" max="13506" width="4.28515625" style="25" customWidth="1"/>
    <col min="13507" max="13507" width="4.42578125" style="25" customWidth="1"/>
    <col min="13508" max="13508" width="4.7109375" style="25" customWidth="1"/>
    <col min="13509" max="13509" width="4.5703125" style="25" customWidth="1"/>
    <col min="13510" max="13510" width="4.42578125" style="25" customWidth="1"/>
    <col min="13511" max="13533" width="4.140625" style="25" customWidth="1"/>
    <col min="13534" max="13534" width="9.140625" style="25" customWidth="1"/>
    <col min="13535" max="13535" width="10" style="25" customWidth="1"/>
    <col min="13536" max="13536" width="8.7109375" style="25" customWidth="1"/>
    <col min="13537" max="13537" width="7.7109375" style="25" customWidth="1"/>
    <col min="13538" max="13538" width="8.85546875" style="25" customWidth="1"/>
    <col min="13539" max="13539" width="10" style="25" customWidth="1"/>
    <col min="13540" max="13540" width="9.5703125" style="25" customWidth="1"/>
    <col min="13541" max="13541" width="8" style="25" customWidth="1"/>
    <col min="13542" max="13542" width="5.42578125" style="25" customWidth="1"/>
    <col min="13543" max="13545" width="4.140625" style="25" customWidth="1"/>
    <col min="13546" max="13546" width="6.140625" style="25" customWidth="1"/>
    <col min="13547" max="13547" width="7.140625" style="25" customWidth="1"/>
    <col min="13548" max="13548" width="6.7109375" style="25" customWidth="1"/>
    <col min="13549" max="13553" width="7.7109375" style="25" customWidth="1"/>
    <col min="13554" max="13577" width="6.140625" style="25" customWidth="1"/>
    <col min="13578" max="13580" width="4.140625" style="25" customWidth="1"/>
    <col min="13581" max="13621" width="3.140625" style="25"/>
    <col min="13622" max="13623" width="4.5703125" style="25" customWidth="1"/>
    <col min="13624" max="13624" width="27.140625" style="25" customWidth="1"/>
    <col min="13625" max="13638" width="4.140625" style="25" customWidth="1"/>
    <col min="13639" max="13639" width="6.42578125" style="25" customWidth="1"/>
    <col min="13640" max="13648" width="4.140625" style="25" customWidth="1"/>
    <col min="13649" max="13649" width="5.5703125" style="25" customWidth="1"/>
    <col min="13650" max="13659" width="4.140625" style="25" customWidth="1"/>
    <col min="13660" max="13660" width="6.7109375" style="25" customWidth="1"/>
    <col min="13661" max="13669" width="4.42578125" style="25" customWidth="1"/>
    <col min="13670" max="13670" width="5.28515625" style="25" customWidth="1"/>
    <col min="13671" max="13676" width="4.42578125" style="25" customWidth="1"/>
    <col min="13677" max="13677" width="4.140625" style="25" customWidth="1"/>
    <col min="13678" max="13678" width="6.140625" style="25" customWidth="1"/>
    <col min="13679" max="13694" width="4.140625" style="25" customWidth="1"/>
    <col min="13695" max="13695" width="3.7109375" style="25" customWidth="1"/>
    <col min="13696" max="13696" width="4.140625" style="25" customWidth="1"/>
    <col min="13697" max="13706" width="3.7109375" style="25" customWidth="1"/>
    <col min="13707" max="13707" width="3.5703125" style="25" customWidth="1"/>
    <col min="13708" max="13718" width="3.7109375" style="25" customWidth="1"/>
    <col min="13719" max="13719" width="4.140625" style="25" customWidth="1"/>
    <col min="13720" max="13734" width="3.7109375" style="25" customWidth="1"/>
    <col min="13735" max="13735" width="4.42578125" style="25" customWidth="1"/>
    <col min="13736" max="13736" width="6.140625" style="25" customWidth="1"/>
    <col min="13737" max="13745" width="4.140625" style="25" customWidth="1"/>
    <col min="13746" max="13746" width="5.42578125" style="25" customWidth="1"/>
    <col min="13747" max="13750" width="4.140625" style="25" customWidth="1"/>
    <col min="13751" max="13751" width="3.42578125" style="25" customWidth="1"/>
    <col min="13752" max="13752" width="3.85546875" style="25" customWidth="1"/>
    <col min="13753" max="13753" width="4.140625" style="25" customWidth="1"/>
    <col min="13754" max="13757" width="5.140625" style="25" customWidth="1"/>
    <col min="13758" max="13759" width="4.140625" style="25" customWidth="1"/>
    <col min="13760" max="13760" width="4.7109375" style="25" customWidth="1"/>
    <col min="13761" max="13761" width="4.42578125" style="25" customWidth="1"/>
    <col min="13762" max="13762" width="4.28515625" style="25" customWidth="1"/>
    <col min="13763" max="13763" width="4.42578125" style="25" customWidth="1"/>
    <col min="13764" max="13764" width="4.7109375" style="25" customWidth="1"/>
    <col min="13765" max="13765" width="4.5703125" style="25" customWidth="1"/>
    <col min="13766" max="13766" width="4.42578125" style="25" customWidth="1"/>
    <col min="13767" max="13789" width="4.140625" style="25" customWidth="1"/>
    <col min="13790" max="13790" width="9.140625" style="25" customWidth="1"/>
    <col min="13791" max="13791" width="10" style="25" customWidth="1"/>
    <col min="13792" max="13792" width="8.7109375" style="25" customWidth="1"/>
    <col min="13793" max="13793" width="7.7109375" style="25" customWidth="1"/>
    <col min="13794" max="13794" width="8.85546875" style="25" customWidth="1"/>
    <col min="13795" max="13795" width="10" style="25" customWidth="1"/>
    <col min="13796" max="13796" width="9.5703125" style="25" customWidth="1"/>
    <col min="13797" max="13797" width="8" style="25" customWidth="1"/>
    <col min="13798" max="13798" width="5.42578125" style="25" customWidth="1"/>
    <col min="13799" max="13801" width="4.140625" style="25" customWidth="1"/>
    <col min="13802" max="13802" width="6.140625" style="25" customWidth="1"/>
    <col min="13803" max="13803" width="7.140625" style="25" customWidth="1"/>
    <col min="13804" max="13804" width="6.7109375" style="25" customWidth="1"/>
    <col min="13805" max="13809" width="7.7109375" style="25" customWidth="1"/>
    <col min="13810" max="13833" width="6.140625" style="25" customWidth="1"/>
    <col min="13834" max="13836" width="4.140625" style="25" customWidth="1"/>
    <col min="13837" max="13877" width="3.140625" style="25"/>
    <col min="13878" max="13879" width="4.5703125" style="25" customWidth="1"/>
    <col min="13880" max="13880" width="27.140625" style="25" customWidth="1"/>
    <col min="13881" max="13894" width="4.140625" style="25" customWidth="1"/>
    <col min="13895" max="13895" width="6.42578125" style="25" customWidth="1"/>
    <col min="13896" max="13904" width="4.140625" style="25" customWidth="1"/>
    <col min="13905" max="13905" width="5.5703125" style="25" customWidth="1"/>
    <col min="13906" max="13915" width="4.140625" style="25" customWidth="1"/>
    <col min="13916" max="13916" width="6.7109375" style="25" customWidth="1"/>
    <col min="13917" max="13925" width="4.42578125" style="25" customWidth="1"/>
    <col min="13926" max="13926" width="5.28515625" style="25" customWidth="1"/>
    <col min="13927" max="13932" width="4.42578125" style="25" customWidth="1"/>
    <col min="13933" max="13933" width="4.140625" style="25" customWidth="1"/>
    <col min="13934" max="13934" width="6.140625" style="25" customWidth="1"/>
    <col min="13935" max="13950" width="4.140625" style="25" customWidth="1"/>
    <col min="13951" max="13951" width="3.7109375" style="25" customWidth="1"/>
    <col min="13952" max="13952" width="4.140625" style="25" customWidth="1"/>
    <col min="13953" max="13962" width="3.7109375" style="25" customWidth="1"/>
    <col min="13963" max="13963" width="3.5703125" style="25" customWidth="1"/>
    <col min="13964" max="13974" width="3.7109375" style="25" customWidth="1"/>
    <col min="13975" max="13975" width="4.140625" style="25" customWidth="1"/>
    <col min="13976" max="13990" width="3.7109375" style="25" customWidth="1"/>
    <col min="13991" max="13991" width="4.42578125" style="25" customWidth="1"/>
    <col min="13992" max="13992" width="6.140625" style="25" customWidth="1"/>
    <col min="13993" max="14001" width="4.140625" style="25" customWidth="1"/>
    <col min="14002" max="14002" width="5.42578125" style="25" customWidth="1"/>
    <col min="14003" max="14006" width="4.140625" style="25" customWidth="1"/>
    <col min="14007" max="14007" width="3.42578125" style="25" customWidth="1"/>
    <col min="14008" max="14008" width="3.85546875" style="25" customWidth="1"/>
    <col min="14009" max="14009" width="4.140625" style="25" customWidth="1"/>
    <col min="14010" max="14013" width="5.140625" style="25" customWidth="1"/>
    <col min="14014" max="14015" width="4.140625" style="25" customWidth="1"/>
    <col min="14016" max="14016" width="4.7109375" style="25" customWidth="1"/>
    <col min="14017" max="14017" width="4.42578125" style="25" customWidth="1"/>
    <col min="14018" max="14018" width="4.28515625" style="25" customWidth="1"/>
    <col min="14019" max="14019" width="4.42578125" style="25" customWidth="1"/>
    <col min="14020" max="14020" width="4.7109375" style="25" customWidth="1"/>
    <col min="14021" max="14021" width="4.5703125" style="25" customWidth="1"/>
    <col min="14022" max="14022" width="4.42578125" style="25" customWidth="1"/>
    <col min="14023" max="14045" width="4.140625" style="25" customWidth="1"/>
    <col min="14046" max="14046" width="9.140625" style="25" customWidth="1"/>
    <col min="14047" max="14047" width="10" style="25" customWidth="1"/>
    <col min="14048" max="14048" width="8.7109375" style="25" customWidth="1"/>
    <col min="14049" max="14049" width="7.7109375" style="25" customWidth="1"/>
    <col min="14050" max="14050" width="8.85546875" style="25" customWidth="1"/>
    <col min="14051" max="14051" width="10" style="25" customWidth="1"/>
    <col min="14052" max="14052" width="9.5703125" style="25" customWidth="1"/>
    <col min="14053" max="14053" width="8" style="25" customWidth="1"/>
    <col min="14054" max="14054" width="5.42578125" style="25" customWidth="1"/>
    <col min="14055" max="14057" width="4.140625" style="25" customWidth="1"/>
    <col min="14058" max="14058" width="6.140625" style="25" customWidth="1"/>
    <col min="14059" max="14059" width="7.140625" style="25" customWidth="1"/>
    <col min="14060" max="14060" width="6.7109375" style="25" customWidth="1"/>
    <col min="14061" max="14065" width="7.7109375" style="25" customWidth="1"/>
    <col min="14066" max="14089" width="6.140625" style="25" customWidth="1"/>
    <col min="14090" max="14092" width="4.140625" style="25" customWidth="1"/>
    <col min="14093" max="14133" width="3.140625" style="25"/>
    <col min="14134" max="14135" width="4.5703125" style="25" customWidth="1"/>
    <col min="14136" max="14136" width="27.140625" style="25" customWidth="1"/>
    <col min="14137" max="14150" width="4.140625" style="25" customWidth="1"/>
    <col min="14151" max="14151" width="6.42578125" style="25" customWidth="1"/>
    <col min="14152" max="14160" width="4.140625" style="25" customWidth="1"/>
    <col min="14161" max="14161" width="5.5703125" style="25" customWidth="1"/>
    <col min="14162" max="14171" width="4.140625" style="25" customWidth="1"/>
    <col min="14172" max="14172" width="6.7109375" style="25" customWidth="1"/>
    <col min="14173" max="14181" width="4.42578125" style="25" customWidth="1"/>
    <col min="14182" max="14182" width="5.28515625" style="25" customWidth="1"/>
    <col min="14183" max="14188" width="4.42578125" style="25" customWidth="1"/>
    <col min="14189" max="14189" width="4.140625" style="25" customWidth="1"/>
    <col min="14190" max="14190" width="6.140625" style="25" customWidth="1"/>
    <col min="14191" max="14206" width="4.140625" style="25" customWidth="1"/>
    <col min="14207" max="14207" width="3.7109375" style="25" customWidth="1"/>
    <col min="14208" max="14208" width="4.140625" style="25" customWidth="1"/>
    <col min="14209" max="14218" width="3.7109375" style="25" customWidth="1"/>
    <col min="14219" max="14219" width="3.5703125" style="25" customWidth="1"/>
    <col min="14220" max="14230" width="3.7109375" style="25" customWidth="1"/>
    <col min="14231" max="14231" width="4.140625" style="25" customWidth="1"/>
    <col min="14232" max="14246" width="3.7109375" style="25" customWidth="1"/>
    <col min="14247" max="14247" width="4.42578125" style="25" customWidth="1"/>
    <col min="14248" max="14248" width="6.140625" style="25" customWidth="1"/>
    <col min="14249" max="14257" width="4.140625" style="25" customWidth="1"/>
    <col min="14258" max="14258" width="5.42578125" style="25" customWidth="1"/>
    <col min="14259" max="14262" width="4.140625" style="25" customWidth="1"/>
    <col min="14263" max="14263" width="3.42578125" style="25" customWidth="1"/>
    <col min="14264" max="14264" width="3.85546875" style="25" customWidth="1"/>
    <col min="14265" max="14265" width="4.140625" style="25" customWidth="1"/>
    <col min="14266" max="14269" width="5.140625" style="25" customWidth="1"/>
    <col min="14270" max="14271" width="4.140625" style="25" customWidth="1"/>
    <col min="14272" max="14272" width="4.7109375" style="25" customWidth="1"/>
    <col min="14273" max="14273" width="4.42578125" style="25" customWidth="1"/>
    <col min="14274" max="14274" width="4.28515625" style="25" customWidth="1"/>
    <col min="14275" max="14275" width="4.42578125" style="25" customWidth="1"/>
    <col min="14276" max="14276" width="4.7109375" style="25" customWidth="1"/>
    <col min="14277" max="14277" width="4.5703125" style="25" customWidth="1"/>
    <col min="14278" max="14278" width="4.42578125" style="25" customWidth="1"/>
    <col min="14279" max="14301" width="4.140625" style="25" customWidth="1"/>
    <col min="14302" max="14302" width="9.140625" style="25" customWidth="1"/>
    <col min="14303" max="14303" width="10" style="25" customWidth="1"/>
    <col min="14304" max="14304" width="8.7109375" style="25" customWidth="1"/>
    <col min="14305" max="14305" width="7.7109375" style="25" customWidth="1"/>
    <col min="14306" max="14306" width="8.85546875" style="25" customWidth="1"/>
    <col min="14307" max="14307" width="10" style="25" customWidth="1"/>
    <col min="14308" max="14308" width="9.5703125" style="25" customWidth="1"/>
    <col min="14309" max="14309" width="8" style="25" customWidth="1"/>
    <col min="14310" max="14310" width="5.42578125" style="25" customWidth="1"/>
    <col min="14311" max="14313" width="4.140625" style="25" customWidth="1"/>
    <col min="14314" max="14314" width="6.140625" style="25" customWidth="1"/>
    <col min="14315" max="14315" width="7.140625" style="25" customWidth="1"/>
    <col min="14316" max="14316" width="6.7109375" style="25" customWidth="1"/>
    <col min="14317" max="14321" width="7.7109375" style="25" customWidth="1"/>
    <col min="14322" max="14345" width="6.140625" style="25" customWidth="1"/>
    <col min="14346" max="14348" width="4.140625" style="25" customWidth="1"/>
    <col min="14349" max="14389" width="3.140625" style="25"/>
    <col min="14390" max="14391" width="4.5703125" style="25" customWidth="1"/>
    <col min="14392" max="14392" width="27.140625" style="25" customWidth="1"/>
    <col min="14393" max="14406" width="4.140625" style="25" customWidth="1"/>
    <col min="14407" max="14407" width="6.42578125" style="25" customWidth="1"/>
    <col min="14408" max="14416" width="4.140625" style="25" customWidth="1"/>
    <col min="14417" max="14417" width="5.5703125" style="25" customWidth="1"/>
    <col min="14418" max="14427" width="4.140625" style="25" customWidth="1"/>
    <col min="14428" max="14428" width="6.7109375" style="25" customWidth="1"/>
    <col min="14429" max="14437" width="4.42578125" style="25" customWidth="1"/>
    <col min="14438" max="14438" width="5.28515625" style="25" customWidth="1"/>
    <col min="14439" max="14444" width="4.42578125" style="25" customWidth="1"/>
    <col min="14445" max="14445" width="4.140625" style="25" customWidth="1"/>
    <col min="14446" max="14446" width="6.140625" style="25" customWidth="1"/>
    <col min="14447" max="14462" width="4.140625" style="25" customWidth="1"/>
    <col min="14463" max="14463" width="3.7109375" style="25" customWidth="1"/>
    <col min="14464" max="14464" width="4.140625" style="25" customWidth="1"/>
    <col min="14465" max="14474" width="3.7109375" style="25" customWidth="1"/>
    <col min="14475" max="14475" width="3.5703125" style="25" customWidth="1"/>
    <col min="14476" max="14486" width="3.7109375" style="25" customWidth="1"/>
    <col min="14487" max="14487" width="4.140625" style="25" customWidth="1"/>
    <col min="14488" max="14502" width="3.7109375" style="25" customWidth="1"/>
    <col min="14503" max="14503" width="4.42578125" style="25" customWidth="1"/>
    <col min="14504" max="14504" width="6.140625" style="25" customWidth="1"/>
    <col min="14505" max="14513" width="4.140625" style="25" customWidth="1"/>
    <col min="14514" max="14514" width="5.42578125" style="25" customWidth="1"/>
    <col min="14515" max="14518" width="4.140625" style="25" customWidth="1"/>
    <col min="14519" max="14519" width="3.42578125" style="25" customWidth="1"/>
    <col min="14520" max="14520" width="3.85546875" style="25" customWidth="1"/>
    <col min="14521" max="14521" width="4.140625" style="25" customWidth="1"/>
    <col min="14522" max="14525" width="5.140625" style="25" customWidth="1"/>
    <col min="14526" max="14527" width="4.140625" style="25" customWidth="1"/>
    <col min="14528" max="14528" width="4.7109375" style="25" customWidth="1"/>
    <col min="14529" max="14529" width="4.42578125" style="25" customWidth="1"/>
    <col min="14530" max="14530" width="4.28515625" style="25" customWidth="1"/>
    <col min="14531" max="14531" width="4.42578125" style="25" customWidth="1"/>
    <col min="14532" max="14532" width="4.7109375" style="25" customWidth="1"/>
    <col min="14533" max="14533" width="4.5703125" style="25" customWidth="1"/>
    <col min="14534" max="14534" width="4.42578125" style="25" customWidth="1"/>
    <col min="14535" max="14557" width="4.140625" style="25" customWidth="1"/>
    <col min="14558" max="14558" width="9.140625" style="25" customWidth="1"/>
    <col min="14559" max="14559" width="10" style="25" customWidth="1"/>
    <col min="14560" max="14560" width="8.7109375" style="25" customWidth="1"/>
    <col min="14561" max="14561" width="7.7109375" style="25" customWidth="1"/>
    <col min="14562" max="14562" width="8.85546875" style="25" customWidth="1"/>
    <col min="14563" max="14563" width="10" style="25" customWidth="1"/>
    <col min="14564" max="14564" width="9.5703125" style="25" customWidth="1"/>
    <col min="14565" max="14565" width="8" style="25" customWidth="1"/>
    <col min="14566" max="14566" width="5.42578125" style="25" customWidth="1"/>
    <col min="14567" max="14569" width="4.140625" style="25" customWidth="1"/>
    <col min="14570" max="14570" width="6.140625" style="25" customWidth="1"/>
    <col min="14571" max="14571" width="7.140625" style="25" customWidth="1"/>
    <col min="14572" max="14572" width="6.7109375" style="25" customWidth="1"/>
    <col min="14573" max="14577" width="7.7109375" style="25" customWidth="1"/>
    <col min="14578" max="14601" width="6.140625" style="25" customWidth="1"/>
    <col min="14602" max="14604" width="4.140625" style="25" customWidth="1"/>
    <col min="14605" max="14645" width="3.140625" style="25"/>
    <col min="14646" max="14647" width="4.5703125" style="25" customWidth="1"/>
    <col min="14648" max="14648" width="27.140625" style="25" customWidth="1"/>
    <col min="14649" max="14662" width="4.140625" style="25" customWidth="1"/>
    <col min="14663" max="14663" width="6.42578125" style="25" customWidth="1"/>
    <col min="14664" max="14672" width="4.140625" style="25" customWidth="1"/>
    <col min="14673" max="14673" width="5.5703125" style="25" customWidth="1"/>
    <col min="14674" max="14683" width="4.140625" style="25" customWidth="1"/>
    <col min="14684" max="14684" width="6.7109375" style="25" customWidth="1"/>
    <col min="14685" max="14693" width="4.42578125" style="25" customWidth="1"/>
    <col min="14694" max="14694" width="5.28515625" style="25" customWidth="1"/>
    <col min="14695" max="14700" width="4.42578125" style="25" customWidth="1"/>
    <col min="14701" max="14701" width="4.140625" style="25" customWidth="1"/>
    <col min="14702" max="14702" width="6.140625" style="25" customWidth="1"/>
    <col min="14703" max="14718" width="4.140625" style="25" customWidth="1"/>
    <col min="14719" max="14719" width="3.7109375" style="25" customWidth="1"/>
    <col min="14720" max="14720" width="4.140625" style="25" customWidth="1"/>
    <col min="14721" max="14730" width="3.7109375" style="25" customWidth="1"/>
    <col min="14731" max="14731" width="3.5703125" style="25" customWidth="1"/>
    <col min="14732" max="14742" width="3.7109375" style="25" customWidth="1"/>
    <col min="14743" max="14743" width="4.140625" style="25" customWidth="1"/>
    <col min="14744" max="14758" width="3.7109375" style="25" customWidth="1"/>
    <col min="14759" max="14759" width="4.42578125" style="25" customWidth="1"/>
    <col min="14760" max="14760" width="6.140625" style="25" customWidth="1"/>
    <col min="14761" max="14769" width="4.140625" style="25" customWidth="1"/>
    <col min="14770" max="14770" width="5.42578125" style="25" customWidth="1"/>
    <col min="14771" max="14774" width="4.140625" style="25" customWidth="1"/>
    <col min="14775" max="14775" width="3.42578125" style="25" customWidth="1"/>
    <col min="14776" max="14776" width="3.85546875" style="25" customWidth="1"/>
    <col min="14777" max="14777" width="4.140625" style="25" customWidth="1"/>
    <col min="14778" max="14781" width="5.140625" style="25" customWidth="1"/>
    <col min="14782" max="14783" width="4.140625" style="25" customWidth="1"/>
    <col min="14784" max="14784" width="4.7109375" style="25" customWidth="1"/>
    <col min="14785" max="14785" width="4.42578125" style="25" customWidth="1"/>
    <col min="14786" max="14786" width="4.28515625" style="25" customWidth="1"/>
    <col min="14787" max="14787" width="4.42578125" style="25" customWidth="1"/>
    <col min="14788" max="14788" width="4.7109375" style="25" customWidth="1"/>
    <col min="14789" max="14789" width="4.5703125" style="25" customWidth="1"/>
    <col min="14790" max="14790" width="4.42578125" style="25" customWidth="1"/>
    <col min="14791" max="14813" width="4.140625" style="25" customWidth="1"/>
    <col min="14814" max="14814" width="9.140625" style="25" customWidth="1"/>
    <col min="14815" max="14815" width="10" style="25" customWidth="1"/>
    <col min="14816" max="14816" width="8.7109375" style="25" customWidth="1"/>
    <col min="14817" max="14817" width="7.7109375" style="25" customWidth="1"/>
    <col min="14818" max="14818" width="8.85546875" style="25" customWidth="1"/>
    <col min="14819" max="14819" width="10" style="25" customWidth="1"/>
    <col min="14820" max="14820" width="9.5703125" style="25" customWidth="1"/>
    <col min="14821" max="14821" width="8" style="25" customWidth="1"/>
    <col min="14822" max="14822" width="5.42578125" style="25" customWidth="1"/>
    <col min="14823" max="14825" width="4.140625" style="25" customWidth="1"/>
    <col min="14826" max="14826" width="6.140625" style="25" customWidth="1"/>
    <col min="14827" max="14827" width="7.140625" style="25" customWidth="1"/>
    <col min="14828" max="14828" width="6.7109375" style="25" customWidth="1"/>
    <col min="14829" max="14833" width="7.7109375" style="25" customWidth="1"/>
    <col min="14834" max="14857" width="6.140625" style="25" customWidth="1"/>
    <col min="14858" max="14860" width="4.140625" style="25" customWidth="1"/>
    <col min="14861" max="14901" width="3.140625" style="25"/>
    <col min="14902" max="14903" width="4.5703125" style="25" customWidth="1"/>
    <col min="14904" max="14904" width="27.140625" style="25" customWidth="1"/>
    <col min="14905" max="14918" width="4.140625" style="25" customWidth="1"/>
    <col min="14919" max="14919" width="6.42578125" style="25" customWidth="1"/>
    <col min="14920" max="14928" width="4.140625" style="25" customWidth="1"/>
    <col min="14929" max="14929" width="5.5703125" style="25" customWidth="1"/>
    <col min="14930" max="14939" width="4.140625" style="25" customWidth="1"/>
    <col min="14940" max="14940" width="6.7109375" style="25" customWidth="1"/>
    <col min="14941" max="14949" width="4.42578125" style="25" customWidth="1"/>
    <col min="14950" max="14950" width="5.28515625" style="25" customWidth="1"/>
    <col min="14951" max="14956" width="4.42578125" style="25" customWidth="1"/>
    <col min="14957" max="14957" width="4.140625" style="25" customWidth="1"/>
    <col min="14958" max="14958" width="6.140625" style="25" customWidth="1"/>
    <col min="14959" max="14974" width="4.140625" style="25" customWidth="1"/>
    <col min="14975" max="14975" width="3.7109375" style="25" customWidth="1"/>
    <col min="14976" max="14976" width="4.140625" style="25" customWidth="1"/>
    <col min="14977" max="14986" width="3.7109375" style="25" customWidth="1"/>
    <col min="14987" max="14987" width="3.5703125" style="25" customWidth="1"/>
    <col min="14988" max="14998" width="3.7109375" style="25" customWidth="1"/>
    <col min="14999" max="14999" width="4.140625" style="25" customWidth="1"/>
    <col min="15000" max="15014" width="3.7109375" style="25" customWidth="1"/>
    <col min="15015" max="15015" width="4.42578125" style="25" customWidth="1"/>
    <col min="15016" max="15016" width="6.140625" style="25" customWidth="1"/>
    <col min="15017" max="15025" width="4.140625" style="25" customWidth="1"/>
    <col min="15026" max="15026" width="5.42578125" style="25" customWidth="1"/>
    <col min="15027" max="15030" width="4.140625" style="25" customWidth="1"/>
    <col min="15031" max="15031" width="3.42578125" style="25" customWidth="1"/>
    <col min="15032" max="15032" width="3.85546875" style="25" customWidth="1"/>
    <col min="15033" max="15033" width="4.140625" style="25" customWidth="1"/>
    <col min="15034" max="15037" width="5.140625" style="25" customWidth="1"/>
    <col min="15038" max="15039" width="4.140625" style="25" customWidth="1"/>
    <col min="15040" max="15040" width="4.7109375" style="25" customWidth="1"/>
    <col min="15041" max="15041" width="4.42578125" style="25" customWidth="1"/>
    <col min="15042" max="15042" width="4.28515625" style="25" customWidth="1"/>
    <col min="15043" max="15043" width="4.42578125" style="25" customWidth="1"/>
    <col min="15044" max="15044" width="4.7109375" style="25" customWidth="1"/>
    <col min="15045" max="15045" width="4.5703125" style="25" customWidth="1"/>
    <col min="15046" max="15046" width="4.42578125" style="25" customWidth="1"/>
    <col min="15047" max="15069" width="4.140625" style="25" customWidth="1"/>
    <col min="15070" max="15070" width="9.140625" style="25" customWidth="1"/>
    <col min="15071" max="15071" width="10" style="25" customWidth="1"/>
    <col min="15072" max="15072" width="8.7109375" style="25" customWidth="1"/>
    <col min="15073" max="15073" width="7.7109375" style="25" customWidth="1"/>
    <col min="15074" max="15074" width="8.85546875" style="25" customWidth="1"/>
    <col min="15075" max="15075" width="10" style="25" customWidth="1"/>
    <col min="15076" max="15076" width="9.5703125" style="25" customWidth="1"/>
    <col min="15077" max="15077" width="8" style="25" customWidth="1"/>
    <col min="15078" max="15078" width="5.42578125" style="25" customWidth="1"/>
    <col min="15079" max="15081" width="4.140625" style="25" customWidth="1"/>
    <col min="15082" max="15082" width="6.140625" style="25" customWidth="1"/>
    <col min="15083" max="15083" width="7.140625" style="25" customWidth="1"/>
    <col min="15084" max="15084" width="6.7109375" style="25" customWidth="1"/>
    <col min="15085" max="15089" width="7.7109375" style="25" customWidth="1"/>
    <col min="15090" max="15113" width="6.140625" style="25" customWidth="1"/>
    <col min="15114" max="15116" width="4.140625" style="25" customWidth="1"/>
    <col min="15117" max="15157" width="3.140625" style="25"/>
    <col min="15158" max="15159" width="4.5703125" style="25" customWidth="1"/>
    <col min="15160" max="15160" width="27.140625" style="25" customWidth="1"/>
    <col min="15161" max="15174" width="4.140625" style="25" customWidth="1"/>
    <col min="15175" max="15175" width="6.42578125" style="25" customWidth="1"/>
    <col min="15176" max="15184" width="4.140625" style="25" customWidth="1"/>
    <col min="15185" max="15185" width="5.5703125" style="25" customWidth="1"/>
    <col min="15186" max="15195" width="4.140625" style="25" customWidth="1"/>
    <col min="15196" max="15196" width="6.7109375" style="25" customWidth="1"/>
    <col min="15197" max="15205" width="4.42578125" style="25" customWidth="1"/>
    <col min="15206" max="15206" width="5.28515625" style="25" customWidth="1"/>
    <col min="15207" max="15212" width="4.42578125" style="25" customWidth="1"/>
    <col min="15213" max="15213" width="4.140625" style="25" customWidth="1"/>
    <col min="15214" max="15214" width="6.140625" style="25" customWidth="1"/>
    <col min="15215" max="15230" width="4.140625" style="25" customWidth="1"/>
    <col min="15231" max="15231" width="3.7109375" style="25" customWidth="1"/>
    <col min="15232" max="15232" width="4.140625" style="25" customWidth="1"/>
    <col min="15233" max="15242" width="3.7109375" style="25" customWidth="1"/>
    <col min="15243" max="15243" width="3.5703125" style="25" customWidth="1"/>
    <col min="15244" max="15254" width="3.7109375" style="25" customWidth="1"/>
    <col min="15255" max="15255" width="4.140625" style="25" customWidth="1"/>
    <col min="15256" max="15270" width="3.7109375" style="25" customWidth="1"/>
    <col min="15271" max="15271" width="4.42578125" style="25" customWidth="1"/>
    <col min="15272" max="15272" width="6.140625" style="25" customWidth="1"/>
    <col min="15273" max="15281" width="4.140625" style="25" customWidth="1"/>
    <col min="15282" max="15282" width="5.42578125" style="25" customWidth="1"/>
    <col min="15283" max="15286" width="4.140625" style="25" customWidth="1"/>
    <col min="15287" max="15287" width="3.42578125" style="25" customWidth="1"/>
    <col min="15288" max="15288" width="3.85546875" style="25" customWidth="1"/>
    <col min="15289" max="15289" width="4.140625" style="25" customWidth="1"/>
    <col min="15290" max="15293" width="5.140625" style="25" customWidth="1"/>
    <col min="15294" max="15295" width="4.140625" style="25" customWidth="1"/>
    <col min="15296" max="15296" width="4.7109375" style="25" customWidth="1"/>
    <col min="15297" max="15297" width="4.42578125" style="25" customWidth="1"/>
    <col min="15298" max="15298" width="4.28515625" style="25" customWidth="1"/>
    <col min="15299" max="15299" width="4.42578125" style="25" customWidth="1"/>
    <col min="15300" max="15300" width="4.7109375" style="25" customWidth="1"/>
    <col min="15301" max="15301" width="4.5703125" style="25" customWidth="1"/>
    <col min="15302" max="15302" width="4.42578125" style="25" customWidth="1"/>
    <col min="15303" max="15325" width="4.140625" style="25" customWidth="1"/>
    <col min="15326" max="15326" width="9.140625" style="25" customWidth="1"/>
    <col min="15327" max="15327" width="10" style="25" customWidth="1"/>
    <col min="15328" max="15328" width="8.7109375" style="25" customWidth="1"/>
    <col min="15329" max="15329" width="7.7109375" style="25" customWidth="1"/>
    <col min="15330" max="15330" width="8.85546875" style="25" customWidth="1"/>
    <col min="15331" max="15331" width="10" style="25" customWidth="1"/>
    <col min="15332" max="15332" width="9.5703125" style="25" customWidth="1"/>
    <col min="15333" max="15333" width="8" style="25" customWidth="1"/>
    <col min="15334" max="15334" width="5.42578125" style="25" customWidth="1"/>
    <col min="15335" max="15337" width="4.140625" style="25" customWidth="1"/>
    <col min="15338" max="15338" width="6.140625" style="25" customWidth="1"/>
    <col min="15339" max="15339" width="7.140625" style="25" customWidth="1"/>
    <col min="15340" max="15340" width="6.7109375" style="25" customWidth="1"/>
    <col min="15341" max="15345" width="7.7109375" style="25" customWidth="1"/>
    <col min="15346" max="15369" width="6.140625" style="25" customWidth="1"/>
    <col min="15370" max="15372" width="4.140625" style="25" customWidth="1"/>
    <col min="15373" max="15413" width="3.140625" style="25"/>
    <col min="15414" max="15415" width="4.5703125" style="25" customWidth="1"/>
    <col min="15416" max="15416" width="27.140625" style="25" customWidth="1"/>
    <col min="15417" max="15430" width="4.140625" style="25" customWidth="1"/>
    <col min="15431" max="15431" width="6.42578125" style="25" customWidth="1"/>
    <col min="15432" max="15440" width="4.140625" style="25" customWidth="1"/>
    <col min="15441" max="15441" width="5.5703125" style="25" customWidth="1"/>
    <col min="15442" max="15451" width="4.140625" style="25" customWidth="1"/>
    <col min="15452" max="15452" width="6.7109375" style="25" customWidth="1"/>
    <col min="15453" max="15461" width="4.42578125" style="25" customWidth="1"/>
    <col min="15462" max="15462" width="5.28515625" style="25" customWidth="1"/>
    <col min="15463" max="15468" width="4.42578125" style="25" customWidth="1"/>
    <col min="15469" max="15469" width="4.140625" style="25" customWidth="1"/>
    <col min="15470" max="15470" width="6.140625" style="25" customWidth="1"/>
    <col min="15471" max="15486" width="4.140625" style="25" customWidth="1"/>
    <col min="15487" max="15487" width="3.7109375" style="25" customWidth="1"/>
    <col min="15488" max="15488" width="4.140625" style="25" customWidth="1"/>
    <col min="15489" max="15498" width="3.7109375" style="25" customWidth="1"/>
    <col min="15499" max="15499" width="3.5703125" style="25" customWidth="1"/>
    <col min="15500" max="15510" width="3.7109375" style="25" customWidth="1"/>
    <col min="15511" max="15511" width="4.140625" style="25" customWidth="1"/>
    <col min="15512" max="15526" width="3.7109375" style="25" customWidth="1"/>
    <col min="15527" max="15527" width="4.42578125" style="25" customWidth="1"/>
    <col min="15528" max="15528" width="6.140625" style="25" customWidth="1"/>
    <col min="15529" max="15537" width="4.140625" style="25" customWidth="1"/>
    <col min="15538" max="15538" width="5.42578125" style="25" customWidth="1"/>
    <col min="15539" max="15542" width="4.140625" style="25" customWidth="1"/>
    <col min="15543" max="15543" width="3.42578125" style="25" customWidth="1"/>
    <col min="15544" max="15544" width="3.85546875" style="25" customWidth="1"/>
    <col min="15545" max="15545" width="4.140625" style="25" customWidth="1"/>
    <col min="15546" max="15549" width="5.140625" style="25" customWidth="1"/>
    <col min="15550" max="15551" width="4.140625" style="25" customWidth="1"/>
    <col min="15552" max="15552" width="4.7109375" style="25" customWidth="1"/>
    <col min="15553" max="15553" width="4.42578125" style="25" customWidth="1"/>
    <col min="15554" max="15554" width="4.28515625" style="25" customWidth="1"/>
    <col min="15555" max="15555" width="4.42578125" style="25" customWidth="1"/>
    <col min="15556" max="15556" width="4.7109375" style="25" customWidth="1"/>
    <col min="15557" max="15557" width="4.5703125" style="25" customWidth="1"/>
    <col min="15558" max="15558" width="4.42578125" style="25" customWidth="1"/>
    <col min="15559" max="15581" width="4.140625" style="25" customWidth="1"/>
    <col min="15582" max="15582" width="9.140625" style="25" customWidth="1"/>
    <col min="15583" max="15583" width="10" style="25" customWidth="1"/>
    <col min="15584" max="15584" width="8.7109375" style="25" customWidth="1"/>
    <col min="15585" max="15585" width="7.7109375" style="25" customWidth="1"/>
    <col min="15586" max="15586" width="8.85546875" style="25" customWidth="1"/>
    <col min="15587" max="15587" width="10" style="25" customWidth="1"/>
    <col min="15588" max="15588" width="9.5703125" style="25" customWidth="1"/>
    <col min="15589" max="15589" width="8" style="25" customWidth="1"/>
    <col min="15590" max="15590" width="5.42578125" style="25" customWidth="1"/>
    <col min="15591" max="15593" width="4.140625" style="25" customWidth="1"/>
    <col min="15594" max="15594" width="6.140625" style="25" customWidth="1"/>
    <col min="15595" max="15595" width="7.140625" style="25" customWidth="1"/>
    <col min="15596" max="15596" width="6.7109375" style="25" customWidth="1"/>
    <col min="15597" max="15601" width="7.7109375" style="25" customWidth="1"/>
    <col min="15602" max="15625" width="6.140625" style="25" customWidth="1"/>
    <col min="15626" max="15628" width="4.140625" style="25" customWidth="1"/>
    <col min="15629" max="15669" width="3.140625" style="25"/>
    <col min="15670" max="15671" width="4.5703125" style="25" customWidth="1"/>
    <col min="15672" max="15672" width="27.140625" style="25" customWidth="1"/>
    <col min="15673" max="15686" width="4.140625" style="25" customWidth="1"/>
    <col min="15687" max="15687" width="6.42578125" style="25" customWidth="1"/>
    <col min="15688" max="15696" width="4.140625" style="25" customWidth="1"/>
    <col min="15697" max="15697" width="5.5703125" style="25" customWidth="1"/>
    <col min="15698" max="15707" width="4.140625" style="25" customWidth="1"/>
    <col min="15708" max="15708" width="6.7109375" style="25" customWidth="1"/>
    <col min="15709" max="15717" width="4.42578125" style="25" customWidth="1"/>
    <col min="15718" max="15718" width="5.28515625" style="25" customWidth="1"/>
    <col min="15719" max="15724" width="4.42578125" style="25" customWidth="1"/>
    <col min="15725" max="15725" width="4.140625" style="25" customWidth="1"/>
    <col min="15726" max="15726" width="6.140625" style="25" customWidth="1"/>
    <col min="15727" max="15742" width="4.140625" style="25" customWidth="1"/>
    <col min="15743" max="15743" width="3.7109375" style="25" customWidth="1"/>
    <col min="15744" max="15744" width="4.140625" style="25" customWidth="1"/>
    <col min="15745" max="15754" width="3.7109375" style="25" customWidth="1"/>
    <col min="15755" max="15755" width="3.5703125" style="25" customWidth="1"/>
    <col min="15756" max="15766" width="3.7109375" style="25" customWidth="1"/>
    <col min="15767" max="15767" width="4.140625" style="25" customWidth="1"/>
    <col min="15768" max="15782" width="3.7109375" style="25" customWidth="1"/>
    <col min="15783" max="15783" width="4.42578125" style="25" customWidth="1"/>
    <col min="15784" max="15784" width="6.140625" style="25" customWidth="1"/>
    <col min="15785" max="15793" width="4.140625" style="25" customWidth="1"/>
    <col min="15794" max="15794" width="5.42578125" style="25" customWidth="1"/>
    <col min="15795" max="15798" width="4.140625" style="25" customWidth="1"/>
    <col min="15799" max="15799" width="3.42578125" style="25" customWidth="1"/>
    <col min="15800" max="15800" width="3.85546875" style="25" customWidth="1"/>
    <col min="15801" max="15801" width="4.140625" style="25" customWidth="1"/>
    <col min="15802" max="15805" width="5.140625" style="25" customWidth="1"/>
    <col min="15806" max="15807" width="4.140625" style="25" customWidth="1"/>
    <col min="15808" max="15808" width="4.7109375" style="25" customWidth="1"/>
    <col min="15809" max="15809" width="4.42578125" style="25" customWidth="1"/>
    <col min="15810" max="15810" width="4.28515625" style="25" customWidth="1"/>
    <col min="15811" max="15811" width="4.42578125" style="25" customWidth="1"/>
    <col min="15812" max="15812" width="4.7109375" style="25" customWidth="1"/>
    <col min="15813" max="15813" width="4.5703125" style="25" customWidth="1"/>
    <col min="15814" max="15814" width="4.42578125" style="25" customWidth="1"/>
    <col min="15815" max="15837" width="4.140625" style="25" customWidth="1"/>
    <col min="15838" max="15838" width="9.140625" style="25" customWidth="1"/>
    <col min="15839" max="15839" width="10" style="25" customWidth="1"/>
    <col min="15840" max="15840" width="8.7109375" style="25" customWidth="1"/>
    <col min="15841" max="15841" width="7.7109375" style="25" customWidth="1"/>
    <col min="15842" max="15842" width="8.85546875" style="25" customWidth="1"/>
    <col min="15843" max="15843" width="10" style="25" customWidth="1"/>
    <col min="15844" max="15844" width="9.5703125" style="25" customWidth="1"/>
    <col min="15845" max="15845" width="8" style="25" customWidth="1"/>
    <col min="15846" max="15846" width="5.42578125" style="25" customWidth="1"/>
    <col min="15847" max="15849" width="4.140625" style="25" customWidth="1"/>
    <col min="15850" max="15850" width="6.140625" style="25" customWidth="1"/>
    <col min="15851" max="15851" width="7.140625" style="25" customWidth="1"/>
    <col min="15852" max="15852" width="6.7109375" style="25" customWidth="1"/>
    <col min="15853" max="15857" width="7.7109375" style="25" customWidth="1"/>
    <col min="15858" max="15881" width="6.140625" style="25" customWidth="1"/>
    <col min="15882" max="15884" width="4.140625" style="25" customWidth="1"/>
    <col min="15885" max="15925" width="3.140625" style="25"/>
    <col min="15926" max="15927" width="4.5703125" style="25" customWidth="1"/>
    <col min="15928" max="15928" width="27.140625" style="25" customWidth="1"/>
    <col min="15929" max="15942" width="4.140625" style="25" customWidth="1"/>
    <col min="15943" max="15943" width="6.42578125" style="25" customWidth="1"/>
    <col min="15944" max="15952" width="4.140625" style="25" customWidth="1"/>
    <col min="15953" max="15953" width="5.5703125" style="25" customWidth="1"/>
    <col min="15954" max="15963" width="4.140625" style="25" customWidth="1"/>
    <col min="15964" max="15964" width="6.7109375" style="25" customWidth="1"/>
    <col min="15965" max="15973" width="4.42578125" style="25" customWidth="1"/>
    <col min="15974" max="15974" width="5.28515625" style="25" customWidth="1"/>
    <col min="15975" max="15980" width="4.42578125" style="25" customWidth="1"/>
    <col min="15981" max="15981" width="4.140625" style="25" customWidth="1"/>
    <col min="15982" max="15982" width="6.140625" style="25" customWidth="1"/>
    <col min="15983" max="15998" width="4.140625" style="25" customWidth="1"/>
    <col min="15999" max="15999" width="3.7109375" style="25" customWidth="1"/>
    <col min="16000" max="16000" width="4.140625" style="25" customWidth="1"/>
    <col min="16001" max="16010" width="3.7109375" style="25" customWidth="1"/>
    <col min="16011" max="16011" width="3.5703125" style="25" customWidth="1"/>
    <col min="16012" max="16022" width="3.7109375" style="25" customWidth="1"/>
    <col min="16023" max="16023" width="4.140625" style="25" customWidth="1"/>
    <col min="16024" max="16038" width="3.7109375" style="25" customWidth="1"/>
    <col min="16039" max="16039" width="4.42578125" style="25" customWidth="1"/>
    <col min="16040" max="16040" width="6.140625" style="25" customWidth="1"/>
    <col min="16041" max="16049" width="4.140625" style="25" customWidth="1"/>
    <col min="16050" max="16050" width="5.42578125" style="25" customWidth="1"/>
    <col min="16051" max="16054" width="4.140625" style="25" customWidth="1"/>
    <col min="16055" max="16055" width="3.42578125" style="25" customWidth="1"/>
    <col min="16056" max="16056" width="3.85546875" style="25" customWidth="1"/>
    <col min="16057" max="16057" width="4.140625" style="25" customWidth="1"/>
    <col min="16058" max="16061" width="5.140625" style="25" customWidth="1"/>
    <col min="16062" max="16063" width="4.140625" style="25" customWidth="1"/>
    <col min="16064" max="16064" width="4.7109375" style="25" customWidth="1"/>
    <col min="16065" max="16065" width="4.42578125" style="25" customWidth="1"/>
    <col min="16066" max="16066" width="4.28515625" style="25" customWidth="1"/>
    <col min="16067" max="16067" width="4.42578125" style="25" customWidth="1"/>
    <col min="16068" max="16068" width="4.7109375" style="25" customWidth="1"/>
    <col min="16069" max="16069" width="4.5703125" style="25" customWidth="1"/>
    <col min="16070" max="16070" width="4.42578125" style="25" customWidth="1"/>
    <col min="16071" max="16093" width="4.140625" style="25" customWidth="1"/>
    <col min="16094" max="16094" width="9.140625" style="25" customWidth="1"/>
    <col min="16095" max="16095" width="10" style="25" customWidth="1"/>
    <col min="16096" max="16096" width="8.7109375" style="25" customWidth="1"/>
    <col min="16097" max="16097" width="7.7109375" style="25" customWidth="1"/>
    <col min="16098" max="16098" width="8.85546875" style="25" customWidth="1"/>
    <col min="16099" max="16099" width="10" style="25" customWidth="1"/>
    <col min="16100" max="16100" width="9.5703125" style="25" customWidth="1"/>
    <col min="16101" max="16101" width="8" style="25" customWidth="1"/>
    <col min="16102" max="16102" width="5.42578125" style="25" customWidth="1"/>
    <col min="16103" max="16105" width="4.140625" style="25" customWidth="1"/>
    <col min="16106" max="16106" width="6.140625" style="25" customWidth="1"/>
    <col min="16107" max="16107" width="7.140625" style="25" customWidth="1"/>
    <col min="16108" max="16108" width="6.7109375" style="25" customWidth="1"/>
    <col min="16109" max="16113" width="7.7109375" style="25" customWidth="1"/>
    <col min="16114" max="16137" width="6.140625" style="25" customWidth="1"/>
    <col min="16138" max="16140" width="4.140625" style="25" customWidth="1"/>
    <col min="16141" max="16384" width="3.140625" style="25"/>
  </cols>
  <sheetData>
    <row r="1" spans="1:12" s="1" customFormat="1" ht="12" customHeight="1">
      <c r="B1" s="3"/>
      <c r="C1" s="3"/>
      <c r="D1" s="157"/>
      <c r="E1" s="157"/>
      <c r="F1" s="157"/>
      <c r="G1" s="157"/>
      <c r="H1" s="157"/>
      <c r="I1" s="157"/>
      <c r="J1" s="157"/>
      <c r="K1" s="157"/>
      <c r="L1" s="157"/>
    </row>
    <row r="2" spans="1:12" s="1" customFormat="1" ht="12.75" customHeight="1">
      <c r="B2" s="6"/>
      <c r="C2" s="158" t="s">
        <v>188</v>
      </c>
      <c r="D2" s="158"/>
      <c r="E2" s="158"/>
      <c r="F2" s="158"/>
      <c r="G2" s="158"/>
      <c r="H2" s="158"/>
      <c r="I2" s="158"/>
      <c r="J2" s="158"/>
      <c r="K2" s="158"/>
      <c r="L2" s="158"/>
    </row>
    <row r="3" spans="1:12" s="1" customFormat="1" ht="32.25" customHeight="1">
      <c r="A3" s="154" t="s">
        <v>9</v>
      </c>
      <c r="B3" s="154" t="s">
        <v>10</v>
      </c>
      <c r="C3" s="154" t="s">
        <v>189</v>
      </c>
      <c r="D3" s="154" t="s">
        <v>24</v>
      </c>
      <c r="E3" s="154"/>
      <c r="F3" s="154"/>
      <c r="G3" s="154"/>
      <c r="H3" s="154" t="s">
        <v>25</v>
      </c>
      <c r="I3" s="154"/>
      <c r="J3" s="154"/>
      <c r="K3" s="154"/>
      <c r="L3" s="176" t="s">
        <v>190</v>
      </c>
    </row>
    <row r="4" spans="1:12" s="2" customFormat="1" ht="38.25" customHeight="1">
      <c r="A4" s="154"/>
      <c r="B4" s="154"/>
      <c r="C4" s="154"/>
      <c r="D4" s="6" t="s">
        <v>191</v>
      </c>
      <c r="E4" s="6" t="s">
        <v>192</v>
      </c>
      <c r="F4" s="6" t="s">
        <v>193</v>
      </c>
      <c r="G4" s="6" t="s">
        <v>194</v>
      </c>
      <c r="H4" s="6" t="s">
        <v>191</v>
      </c>
      <c r="I4" s="6" t="s">
        <v>192</v>
      </c>
      <c r="J4" s="6" t="s">
        <v>193</v>
      </c>
      <c r="K4" s="6" t="s">
        <v>194</v>
      </c>
      <c r="L4" s="176"/>
    </row>
    <row r="5" spans="1:12" ht="24">
      <c r="A5" s="25">
        <v>1</v>
      </c>
      <c r="B5" s="151" t="s">
        <v>249</v>
      </c>
      <c r="C5" s="25">
        <v>70077</v>
      </c>
      <c r="D5" s="35">
        <v>28487</v>
      </c>
      <c r="E5" s="35">
        <v>41590</v>
      </c>
      <c r="F5" s="35">
        <v>7235</v>
      </c>
      <c r="G5" s="35">
        <v>34355</v>
      </c>
      <c r="H5" s="35">
        <v>24219</v>
      </c>
      <c r="I5" s="35">
        <v>24552</v>
      </c>
      <c r="J5" s="35">
        <v>5554</v>
      </c>
      <c r="K5" s="35">
        <v>18998</v>
      </c>
      <c r="L5" s="35">
        <v>213</v>
      </c>
    </row>
    <row r="6" spans="1:12" ht="25.5" customHeight="1">
      <c r="A6" s="25">
        <v>2</v>
      </c>
      <c r="B6" s="151" t="s">
        <v>250</v>
      </c>
      <c r="C6" s="25">
        <v>63282</v>
      </c>
      <c r="D6" s="35">
        <v>26060</v>
      </c>
      <c r="E6" s="35">
        <v>37222</v>
      </c>
      <c r="F6" s="35">
        <v>5558</v>
      </c>
      <c r="G6" s="35">
        <v>31664</v>
      </c>
      <c r="H6" s="35">
        <v>23574</v>
      </c>
      <c r="I6" s="35">
        <v>37007</v>
      </c>
      <c r="J6" s="35">
        <v>4078</v>
      </c>
      <c r="K6" s="35">
        <v>32929</v>
      </c>
      <c r="L6" s="35">
        <v>199</v>
      </c>
    </row>
    <row r="7" spans="1:12" ht="24">
      <c r="A7" s="25">
        <v>3</v>
      </c>
      <c r="B7" s="151" t="s">
        <v>251</v>
      </c>
      <c r="C7" s="25">
        <v>54227</v>
      </c>
      <c r="D7" s="35">
        <v>20718</v>
      </c>
      <c r="E7" s="35">
        <v>33509</v>
      </c>
      <c r="F7" s="35">
        <v>3868</v>
      </c>
      <c r="G7" s="35">
        <v>29641</v>
      </c>
      <c r="H7" s="35">
        <v>16643</v>
      </c>
      <c r="I7" s="35">
        <v>25946</v>
      </c>
      <c r="J7" s="35">
        <v>1807</v>
      </c>
      <c r="K7" s="35">
        <v>24139</v>
      </c>
      <c r="L7" s="35">
        <v>211</v>
      </c>
    </row>
    <row r="8" spans="1:12" ht="24">
      <c r="A8" s="25">
        <v>4</v>
      </c>
      <c r="B8" s="151" t="s">
        <v>246</v>
      </c>
      <c r="C8" s="25">
        <v>40095</v>
      </c>
      <c r="D8" s="35">
        <v>16038</v>
      </c>
      <c r="E8" s="35">
        <v>24057</v>
      </c>
      <c r="F8" s="35">
        <v>2785</v>
      </c>
      <c r="G8" s="35">
        <v>21272</v>
      </c>
      <c r="H8" s="35">
        <v>9891</v>
      </c>
      <c r="I8" s="35">
        <v>7096</v>
      </c>
      <c r="J8" s="35">
        <v>1850</v>
      </c>
      <c r="K8" s="35">
        <v>5246</v>
      </c>
      <c r="L8" s="35">
        <v>243</v>
      </c>
    </row>
    <row r="9" spans="1:12" ht="21" customHeight="1">
      <c r="A9" s="25">
        <v>5</v>
      </c>
      <c r="B9" s="25" t="s">
        <v>253</v>
      </c>
      <c r="C9" s="25">
        <v>41925</v>
      </c>
      <c r="D9" s="35">
        <v>16668</v>
      </c>
      <c r="E9" s="35">
        <v>25257</v>
      </c>
      <c r="F9" s="35">
        <v>4622</v>
      </c>
      <c r="G9" s="35">
        <v>20635</v>
      </c>
      <c r="H9" s="35">
        <v>14047</v>
      </c>
      <c r="I9" s="35">
        <v>3921</v>
      </c>
      <c r="J9" s="35">
        <v>3532</v>
      </c>
      <c r="K9" s="35">
        <v>389</v>
      </c>
      <c r="L9" s="35">
        <v>215</v>
      </c>
    </row>
    <row r="10" spans="1:12" ht="21.75" customHeight="1">
      <c r="B10" s="25" t="s">
        <v>252</v>
      </c>
      <c r="C10" s="25">
        <v>269606</v>
      </c>
      <c r="D10" s="152">
        <v>107971</v>
      </c>
      <c r="E10" s="35">
        <v>161635</v>
      </c>
      <c r="F10" s="35">
        <v>24068</v>
      </c>
      <c r="G10" s="35">
        <v>137567</v>
      </c>
      <c r="H10" s="35">
        <v>88374</v>
      </c>
      <c r="I10" s="35">
        <v>98522</v>
      </c>
      <c r="J10" s="35">
        <v>16821</v>
      </c>
      <c r="K10" s="35">
        <v>81701</v>
      </c>
      <c r="L10" s="35">
        <v>1081</v>
      </c>
    </row>
    <row r="12" spans="1:12">
      <c r="B12" s="42"/>
      <c r="C12" s="42"/>
    </row>
    <row r="13" spans="1:12">
      <c r="B13" s="44"/>
      <c r="C13" s="44"/>
    </row>
    <row r="15" spans="1:12">
      <c r="B15" s="45"/>
      <c r="C15" s="45"/>
    </row>
    <row r="16" spans="1:12">
      <c r="B16" s="29"/>
      <c r="C16" s="29"/>
    </row>
  </sheetData>
  <mergeCells count="8">
    <mergeCell ref="D1:L1"/>
    <mergeCell ref="C2:L2"/>
    <mergeCell ref="A3:A4"/>
    <mergeCell ref="B3:B4"/>
    <mergeCell ref="C3:C4"/>
    <mergeCell ref="D3:G3"/>
    <mergeCell ref="H3:K3"/>
    <mergeCell ref="L3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X12"/>
  <sheetViews>
    <sheetView tabSelected="1" workbookViewId="0">
      <selection activeCell="G20" sqref="G20"/>
    </sheetView>
  </sheetViews>
  <sheetFormatPr defaultColWidth="4.140625" defaultRowHeight="12"/>
  <cols>
    <col min="1" max="1" width="4.5703125" style="106" customWidth="1"/>
    <col min="2" max="2" width="6.140625" style="106" customWidth="1"/>
    <col min="3" max="3" width="24.42578125" style="105" customWidth="1"/>
    <col min="4" max="4" width="10.42578125" style="105" customWidth="1"/>
    <col min="5" max="7" width="7.85546875" style="105" customWidth="1"/>
    <col min="8" max="8" width="6.85546875" style="105" customWidth="1"/>
    <col min="9" max="9" width="7.28515625" style="105" customWidth="1"/>
    <col min="10" max="10" width="6.7109375" style="105" customWidth="1"/>
    <col min="11" max="11" width="7.5703125" style="105" customWidth="1"/>
    <col min="12" max="12" width="7.7109375" style="105" customWidth="1"/>
    <col min="13" max="13" width="6.140625" style="105" customWidth="1"/>
    <col min="14" max="14" width="6.85546875" style="105" customWidth="1"/>
    <col min="15" max="16" width="6.140625" style="105" customWidth="1"/>
    <col min="17" max="17" width="6" style="105" customWidth="1"/>
    <col min="18" max="18" width="5.42578125" style="105" customWidth="1"/>
    <col min="19" max="19" width="8.7109375" style="105" customWidth="1"/>
    <col min="20" max="20" width="6.140625" style="105" customWidth="1"/>
    <col min="21" max="22" width="7.140625" style="105" customWidth="1"/>
    <col min="23" max="23" width="7.85546875" style="105" customWidth="1"/>
    <col min="24" max="46" width="6.140625" style="105" customWidth="1"/>
    <col min="47" max="47" width="11" style="105" customWidth="1"/>
    <col min="48" max="61" width="6.140625" style="105" customWidth="1"/>
    <col min="62" max="64" width="4.140625" style="105" customWidth="1"/>
    <col min="65" max="75" width="6.140625" style="105" customWidth="1"/>
    <col min="76" max="78" width="4.140625" style="105" customWidth="1"/>
    <col min="79" max="133" width="6.140625" style="105" customWidth="1"/>
    <col min="134" max="168" width="4.140625" style="105"/>
    <col min="169" max="170" width="4.5703125" style="105" customWidth="1"/>
    <col min="171" max="171" width="24.5703125" style="105" customWidth="1"/>
    <col min="172" max="172" width="9.42578125" style="105" customWidth="1"/>
    <col min="173" max="213" width="6.140625" style="105" customWidth="1"/>
    <col min="214" max="214" width="7.140625" style="105" customWidth="1"/>
    <col min="215" max="230" width="6.140625" style="105" customWidth="1"/>
    <col min="231" max="231" width="5.28515625" style="105" customWidth="1"/>
    <col min="232" max="248" width="6.140625" style="105" customWidth="1"/>
    <col min="249" max="249" width="6.42578125" style="105" customWidth="1"/>
    <col min="250" max="272" width="6.140625" style="105" customWidth="1"/>
    <col min="273" max="273" width="9.7109375" style="105" customWidth="1"/>
    <col min="274" max="275" width="6.140625" style="105" customWidth="1"/>
    <col min="276" max="276" width="9" style="105" customWidth="1"/>
    <col min="277" max="302" width="6.140625" style="105" customWidth="1"/>
    <col min="303" max="303" width="11" style="105" customWidth="1"/>
    <col min="304" max="317" width="6.140625" style="105" customWidth="1"/>
    <col min="318" max="320" width="4.140625" style="105" customWidth="1"/>
    <col min="321" max="331" width="6.140625" style="105" customWidth="1"/>
    <col min="332" max="334" width="4.140625" style="105" customWidth="1"/>
    <col min="335" max="389" width="6.140625" style="105" customWidth="1"/>
    <col min="390" max="424" width="4.140625" style="105"/>
    <col min="425" max="426" width="4.5703125" style="105" customWidth="1"/>
    <col min="427" max="427" width="24.5703125" style="105" customWidth="1"/>
    <col min="428" max="428" width="9.42578125" style="105" customWidth="1"/>
    <col min="429" max="469" width="6.140625" style="105" customWidth="1"/>
    <col min="470" max="470" width="7.140625" style="105" customWidth="1"/>
    <col min="471" max="486" width="6.140625" style="105" customWidth="1"/>
    <col min="487" max="487" width="5.28515625" style="105" customWidth="1"/>
    <col min="488" max="504" width="6.140625" style="105" customWidth="1"/>
    <col min="505" max="505" width="6.42578125" style="105" customWidth="1"/>
    <col min="506" max="528" width="6.140625" style="105" customWidth="1"/>
    <col min="529" max="529" width="9.7109375" style="105" customWidth="1"/>
    <col min="530" max="531" width="6.140625" style="105" customWidth="1"/>
    <col min="532" max="532" width="9" style="105" customWidth="1"/>
    <col min="533" max="558" width="6.140625" style="105" customWidth="1"/>
    <col min="559" max="559" width="11" style="105" customWidth="1"/>
    <col min="560" max="573" width="6.140625" style="105" customWidth="1"/>
    <col min="574" max="576" width="4.140625" style="105" customWidth="1"/>
    <col min="577" max="587" width="6.140625" style="105" customWidth="1"/>
    <col min="588" max="590" width="4.140625" style="105" customWidth="1"/>
    <col min="591" max="645" width="6.140625" style="105" customWidth="1"/>
    <col min="646" max="680" width="4.140625" style="105"/>
    <col min="681" max="682" width="4.5703125" style="105" customWidth="1"/>
    <col min="683" max="683" width="24.5703125" style="105" customWidth="1"/>
    <col min="684" max="684" width="9.42578125" style="105" customWidth="1"/>
    <col min="685" max="725" width="6.140625" style="105" customWidth="1"/>
    <col min="726" max="726" width="7.140625" style="105" customWidth="1"/>
    <col min="727" max="742" width="6.140625" style="105" customWidth="1"/>
    <col min="743" max="743" width="5.28515625" style="105" customWidth="1"/>
    <col min="744" max="760" width="6.140625" style="105" customWidth="1"/>
    <col min="761" max="761" width="6.42578125" style="105" customWidth="1"/>
    <col min="762" max="784" width="6.140625" style="105" customWidth="1"/>
    <col min="785" max="785" width="9.7109375" style="105" customWidth="1"/>
    <col min="786" max="787" width="6.140625" style="105" customWidth="1"/>
    <col min="788" max="788" width="9" style="105" customWidth="1"/>
    <col min="789" max="814" width="6.140625" style="105" customWidth="1"/>
    <col min="815" max="815" width="11" style="105" customWidth="1"/>
    <col min="816" max="829" width="6.140625" style="105" customWidth="1"/>
    <col min="830" max="832" width="4.140625" style="105" customWidth="1"/>
    <col min="833" max="843" width="6.140625" style="105" customWidth="1"/>
    <col min="844" max="846" width="4.140625" style="105" customWidth="1"/>
    <col min="847" max="901" width="6.140625" style="105" customWidth="1"/>
    <col min="902" max="936" width="4.140625" style="105"/>
    <col min="937" max="938" width="4.5703125" style="105" customWidth="1"/>
    <col min="939" max="939" width="24.5703125" style="105" customWidth="1"/>
    <col min="940" max="940" width="9.42578125" style="105" customWidth="1"/>
    <col min="941" max="981" width="6.140625" style="105" customWidth="1"/>
    <col min="982" max="982" width="7.140625" style="105" customWidth="1"/>
    <col min="983" max="998" width="6.140625" style="105" customWidth="1"/>
    <col min="999" max="999" width="5.28515625" style="105" customWidth="1"/>
    <col min="1000" max="1016" width="6.140625" style="105" customWidth="1"/>
    <col min="1017" max="1017" width="6.42578125" style="105" customWidth="1"/>
    <col min="1018" max="1040" width="6.140625" style="105" customWidth="1"/>
    <col min="1041" max="1041" width="9.7109375" style="105" customWidth="1"/>
    <col min="1042" max="1043" width="6.140625" style="105" customWidth="1"/>
    <col min="1044" max="1044" width="9" style="105" customWidth="1"/>
    <col min="1045" max="1070" width="6.140625" style="105" customWidth="1"/>
    <col min="1071" max="1071" width="11" style="105" customWidth="1"/>
    <col min="1072" max="1085" width="6.140625" style="105" customWidth="1"/>
    <col min="1086" max="1088" width="4.140625" style="105" customWidth="1"/>
    <col min="1089" max="1099" width="6.140625" style="105" customWidth="1"/>
    <col min="1100" max="1102" width="4.140625" style="105" customWidth="1"/>
    <col min="1103" max="1157" width="6.140625" style="105" customWidth="1"/>
    <col min="1158" max="1192" width="4.140625" style="105"/>
    <col min="1193" max="1194" width="4.5703125" style="105" customWidth="1"/>
    <col min="1195" max="1195" width="24.5703125" style="105" customWidth="1"/>
    <col min="1196" max="1196" width="9.42578125" style="105" customWidth="1"/>
    <col min="1197" max="1237" width="6.140625" style="105" customWidth="1"/>
    <col min="1238" max="1238" width="7.140625" style="105" customWidth="1"/>
    <col min="1239" max="1254" width="6.140625" style="105" customWidth="1"/>
    <col min="1255" max="1255" width="5.28515625" style="105" customWidth="1"/>
    <col min="1256" max="1272" width="6.140625" style="105" customWidth="1"/>
    <col min="1273" max="1273" width="6.42578125" style="105" customWidth="1"/>
    <col min="1274" max="1296" width="6.140625" style="105" customWidth="1"/>
    <col min="1297" max="1297" width="9.7109375" style="105" customWidth="1"/>
    <col min="1298" max="1299" width="6.140625" style="105" customWidth="1"/>
    <col min="1300" max="1300" width="9" style="105" customWidth="1"/>
    <col min="1301" max="1326" width="6.140625" style="105" customWidth="1"/>
    <col min="1327" max="1327" width="11" style="105" customWidth="1"/>
    <col min="1328" max="1341" width="6.140625" style="105" customWidth="1"/>
    <col min="1342" max="1344" width="4.140625" style="105" customWidth="1"/>
    <col min="1345" max="1355" width="6.140625" style="105" customWidth="1"/>
    <col min="1356" max="1358" width="4.140625" style="105" customWidth="1"/>
    <col min="1359" max="1413" width="6.140625" style="105" customWidth="1"/>
    <col min="1414" max="1448" width="4.140625" style="105"/>
    <col min="1449" max="1450" width="4.5703125" style="105" customWidth="1"/>
    <col min="1451" max="1451" width="24.5703125" style="105" customWidth="1"/>
    <col min="1452" max="1452" width="9.42578125" style="105" customWidth="1"/>
    <col min="1453" max="1493" width="6.140625" style="105" customWidth="1"/>
    <col min="1494" max="1494" width="7.140625" style="105" customWidth="1"/>
    <col min="1495" max="1510" width="6.140625" style="105" customWidth="1"/>
    <col min="1511" max="1511" width="5.28515625" style="105" customWidth="1"/>
    <col min="1512" max="1528" width="6.140625" style="105" customWidth="1"/>
    <col min="1529" max="1529" width="6.42578125" style="105" customWidth="1"/>
    <col min="1530" max="1552" width="6.140625" style="105" customWidth="1"/>
    <col min="1553" max="1553" width="9.7109375" style="105" customWidth="1"/>
    <col min="1554" max="1555" width="6.140625" style="105" customWidth="1"/>
    <col min="1556" max="1556" width="9" style="105" customWidth="1"/>
    <col min="1557" max="1582" width="6.140625" style="105" customWidth="1"/>
    <col min="1583" max="1583" width="11" style="105" customWidth="1"/>
    <col min="1584" max="1597" width="6.140625" style="105" customWidth="1"/>
    <col min="1598" max="1600" width="4.140625" style="105" customWidth="1"/>
    <col min="1601" max="1611" width="6.140625" style="105" customWidth="1"/>
    <col min="1612" max="1614" width="4.140625" style="105" customWidth="1"/>
    <col min="1615" max="1669" width="6.140625" style="105" customWidth="1"/>
    <col min="1670" max="1704" width="4.140625" style="105"/>
    <col min="1705" max="1706" width="4.5703125" style="105" customWidth="1"/>
    <col min="1707" max="1707" width="24.5703125" style="105" customWidth="1"/>
    <col min="1708" max="1708" width="9.42578125" style="105" customWidth="1"/>
    <col min="1709" max="1749" width="6.140625" style="105" customWidth="1"/>
    <col min="1750" max="1750" width="7.140625" style="105" customWidth="1"/>
    <col min="1751" max="1766" width="6.140625" style="105" customWidth="1"/>
    <col min="1767" max="1767" width="5.28515625" style="105" customWidth="1"/>
    <col min="1768" max="1784" width="6.140625" style="105" customWidth="1"/>
    <col min="1785" max="1785" width="6.42578125" style="105" customWidth="1"/>
    <col min="1786" max="1808" width="6.140625" style="105" customWidth="1"/>
    <col min="1809" max="1809" width="9.7109375" style="105" customWidth="1"/>
    <col min="1810" max="1811" width="6.140625" style="105" customWidth="1"/>
    <col min="1812" max="1812" width="9" style="105" customWidth="1"/>
    <col min="1813" max="1838" width="6.140625" style="105" customWidth="1"/>
    <col min="1839" max="1839" width="11" style="105" customWidth="1"/>
    <col min="1840" max="1853" width="6.140625" style="105" customWidth="1"/>
    <col min="1854" max="1856" width="4.140625" style="105" customWidth="1"/>
    <col min="1857" max="1867" width="6.140625" style="105" customWidth="1"/>
    <col min="1868" max="1870" width="4.140625" style="105" customWidth="1"/>
    <col min="1871" max="1925" width="6.140625" style="105" customWidth="1"/>
    <col min="1926" max="1960" width="4.140625" style="105"/>
    <col min="1961" max="1962" width="4.5703125" style="105" customWidth="1"/>
    <col min="1963" max="1963" width="24.5703125" style="105" customWidth="1"/>
    <col min="1964" max="1964" width="9.42578125" style="105" customWidth="1"/>
    <col min="1965" max="2005" width="6.140625" style="105" customWidth="1"/>
    <col min="2006" max="2006" width="7.140625" style="105" customWidth="1"/>
    <col min="2007" max="2022" width="6.140625" style="105" customWidth="1"/>
    <col min="2023" max="2023" width="5.28515625" style="105" customWidth="1"/>
    <col min="2024" max="2040" width="6.140625" style="105" customWidth="1"/>
    <col min="2041" max="2041" width="6.42578125" style="105" customWidth="1"/>
    <col min="2042" max="2064" width="6.140625" style="105" customWidth="1"/>
    <col min="2065" max="2065" width="9.7109375" style="105" customWidth="1"/>
    <col min="2066" max="2067" width="6.140625" style="105" customWidth="1"/>
    <col min="2068" max="2068" width="9" style="105" customWidth="1"/>
    <col min="2069" max="2094" width="6.140625" style="105" customWidth="1"/>
    <col min="2095" max="2095" width="11" style="105" customWidth="1"/>
    <col min="2096" max="2109" width="6.140625" style="105" customWidth="1"/>
    <col min="2110" max="2112" width="4.140625" style="105" customWidth="1"/>
    <col min="2113" max="2123" width="6.140625" style="105" customWidth="1"/>
    <col min="2124" max="2126" width="4.140625" style="105" customWidth="1"/>
    <col min="2127" max="2181" width="6.140625" style="105" customWidth="1"/>
    <col min="2182" max="2216" width="4.140625" style="105"/>
    <col min="2217" max="2218" width="4.5703125" style="105" customWidth="1"/>
    <col min="2219" max="2219" width="24.5703125" style="105" customWidth="1"/>
    <col min="2220" max="2220" width="9.42578125" style="105" customWidth="1"/>
    <col min="2221" max="2261" width="6.140625" style="105" customWidth="1"/>
    <col min="2262" max="2262" width="7.140625" style="105" customWidth="1"/>
    <col min="2263" max="2278" width="6.140625" style="105" customWidth="1"/>
    <col min="2279" max="2279" width="5.28515625" style="105" customWidth="1"/>
    <col min="2280" max="2296" width="6.140625" style="105" customWidth="1"/>
    <col min="2297" max="2297" width="6.42578125" style="105" customWidth="1"/>
    <col min="2298" max="2320" width="6.140625" style="105" customWidth="1"/>
    <col min="2321" max="2321" width="9.7109375" style="105" customWidth="1"/>
    <col min="2322" max="2323" width="6.140625" style="105" customWidth="1"/>
    <col min="2324" max="2324" width="9" style="105" customWidth="1"/>
    <col min="2325" max="2350" width="6.140625" style="105" customWidth="1"/>
    <col min="2351" max="2351" width="11" style="105" customWidth="1"/>
    <col min="2352" max="2365" width="6.140625" style="105" customWidth="1"/>
    <col min="2366" max="2368" width="4.140625" style="105" customWidth="1"/>
    <col min="2369" max="2379" width="6.140625" style="105" customWidth="1"/>
    <col min="2380" max="2382" width="4.140625" style="105" customWidth="1"/>
    <col min="2383" max="2437" width="6.140625" style="105" customWidth="1"/>
    <col min="2438" max="2472" width="4.140625" style="105"/>
    <col min="2473" max="2474" width="4.5703125" style="105" customWidth="1"/>
    <col min="2475" max="2475" width="24.5703125" style="105" customWidth="1"/>
    <col min="2476" max="2476" width="9.42578125" style="105" customWidth="1"/>
    <col min="2477" max="2517" width="6.140625" style="105" customWidth="1"/>
    <col min="2518" max="2518" width="7.140625" style="105" customWidth="1"/>
    <col min="2519" max="2534" width="6.140625" style="105" customWidth="1"/>
    <col min="2535" max="2535" width="5.28515625" style="105" customWidth="1"/>
    <col min="2536" max="2552" width="6.140625" style="105" customWidth="1"/>
    <col min="2553" max="2553" width="6.42578125" style="105" customWidth="1"/>
    <col min="2554" max="2576" width="6.140625" style="105" customWidth="1"/>
    <col min="2577" max="2577" width="9.7109375" style="105" customWidth="1"/>
    <col min="2578" max="2579" width="6.140625" style="105" customWidth="1"/>
    <col min="2580" max="2580" width="9" style="105" customWidth="1"/>
    <col min="2581" max="2606" width="6.140625" style="105" customWidth="1"/>
    <col min="2607" max="2607" width="11" style="105" customWidth="1"/>
    <col min="2608" max="2621" width="6.140625" style="105" customWidth="1"/>
    <col min="2622" max="2624" width="4.140625" style="105" customWidth="1"/>
    <col min="2625" max="2635" width="6.140625" style="105" customWidth="1"/>
    <col min="2636" max="2638" width="4.140625" style="105" customWidth="1"/>
    <col min="2639" max="2693" width="6.140625" style="105" customWidth="1"/>
    <col min="2694" max="2728" width="4.140625" style="105"/>
    <col min="2729" max="2730" width="4.5703125" style="105" customWidth="1"/>
    <col min="2731" max="2731" width="24.5703125" style="105" customWidth="1"/>
    <col min="2732" max="2732" width="9.42578125" style="105" customWidth="1"/>
    <col min="2733" max="2773" width="6.140625" style="105" customWidth="1"/>
    <col min="2774" max="2774" width="7.140625" style="105" customWidth="1"/>
    <col min="2775" max="2790" width="6.140625" style="105" customWidth="1"/>
    <col min="2791" max="2791" width="5.28515625" style="105" customWidth="1"/>
    <col min="2792" max="2808" width="6.140625" style="105" customWidth="1"/>
    <col min="2809" max="2809" width="6.42578125" style="105" customWidth="1"/>
    <col min="2810" max="2832" width="6.140625" style="105" customWidth="1"/>
    <col min="2833" max="2833" width="9.7109375" style="105" customWidth="1"/>
    <col min="2834" max="2835" width="6.140625" style="105" customWidth="1"/>
    <col min="2836" max="2836" width="9" style="105" customWidth="1"/>
    <col min="2837" max="2862" width="6.140625" style="105" customWidth="1"/>
    <col min="2863" max="2863" width="11" style="105" customWidth="1"/>
    <col min="2864" max="2877" width="6.140625" style="105" customWidth="1"/>
    <col min="2878" max="2880" width="4.140625" style="105" customWidth="1"/>
    <col min="2881" max="2891" width="6.140625" style="105" customWidth="1"/>
    <col min="2892" max="2894" width="4.140625" style="105" customWidth="1"/>
    <col min="2895" max="2949" width="6.140625" style="105" customWidth="1"/>
    <col min="2950" max="2984" width="4.140625" style="105"/>
    <col min="2985" max="2986" width="4.5703125" style="105" customWidth="1"/>
    <col min="2987" max="2987" width="24.5703125" style="105" customWidth="1"/>
    <col min="2988" max="2988" width="9.42578125" style="105" customWidth="1"/>
    <col min="2989" max="3029" width="6.140625" style="105" customWidth="1"/>
    <col min="3030" max="3030" width="7.140625" style="105" customWidth="1"/>
    <col min="3031" max="3046" width="6.140625" style="105" customWidth="1"/>
    <col min="3047" max="3047" width="5.28515625" style="105" customWidth="1"/>
    <col min="3048" max="3064" width="6.140625" style="105" customWidth="1"/>
    <col min="3065" max="3065" width="6.42578125" style="105" customWidth="1"/>
    <col min="3066" max="3088" width="6.140625" style="105" customWidth="1"/>
    <col min="3089" max="3089" width="9.7109375" style="105" customWidth="1"/>
    <col min="3090" max="3091" width="6.140625" style="105" customWidth="1"/>
    <col min="3092" max="3092" width="9" style="105" customWidth="1"/>
    <col min="3093" max="3118" width="6.140625" style="105" customWidth="1"/>
    <col min="3119" max="3119" width="11" style="105" customWidth="1"/>
    <col min="3120" max="3133" width="6.140625" style="105" customWidth="1"/>
    <col min="3134" max="3136" width="4.140625" style="105" customWidth="1"/>
    <col min="3137" max="3147" width="6.140625" style="105" customWidth="1"/>
    <col min="3148" max="3150" width="4.140625" style="105" customWidth="1"/>
    <col min="3151" max="3205" width="6.140625" style="105" customWidth="1"/>
    <col min="3206" max="3240" width="4.140625" style="105"/>
    <col min="3241" max="3242" width="4.5703125" style="105" customWidth="1"/>
    <col min="3243" max="3243" width="24.5703125" style="105" customWidth="1"/>
    <col min="3244" max="3244" width="9.42578125" style="105" customWidth="1"/>
    <col min="3245" max="3285" width="6.140625" style="105" customWidth="1"/>
    <col min="3286" max="3286" width="7.140625" style="105" customWidth="1"/>
    <col min="3287" max="3302" width="6.140625" style="105" customWidth="1"/>
    <col min="3303" max="3303" width="5.28515625" style="105" customWidth="1"/>
    <col min="3304" max="3320" width="6.140625" style="105" customWidth="1"/>
    <col min="3321" max="3321" width="6.42578125" style="105" customWidth="1"/>
    <col min="3322" max="3344" width="6.140625" style="105" customWidth="1"/>
    <col min="3345" max="3345" width="9.7109375" style="105" customWidth="1"/>
    <col min="3346" max="3347" width="6.140625" style="105" customWidth="1"/>
    <col min="3348" max="3348" width="9" style="105" customWidth="1"/>
    <col min="3349" max="3374" width="6.140625" style="105" customWidth="1"/>
    <col min="3375" max="3375" width="11" style="105" customWidth="1"/>
    <col min="3376" max="3389" width="6.140625" style="105" customWidth="1"/>
    <col min="3390" max="3392" width="4.140625" style="105" customWidth="1"/>
    <col min="3393" max="3403" width="6.140625" style="105" customWidth="1"/>
    <col min="3404" max="3406" width="4.140625" style="105" customWidth="1"/>
    <col min="3407" max="3461" width="6.140625" style="105" customWidth="1"/>
    <col min="3462" max="3496" width="4.140625" style="105"/>
    <col min="3497" max="3498" width="4.5703125" style="105" customWidth="1"/>
    <col min="3499" max="3499" width="24.5703125" style="105" customWidth="1"/>
    <col min="3500" max="3500" width="9.42578125" style="105" customWidth="1"/>
    <col min="3501" max="3541" width="6.140625" style="105" customWidth="1"/>
    <col min="3542" max="3542" width="7.140625" style="105" customWidth="1"/>
    <col min="3543" max="3558" width="6.140625" style="105" customWidth="1"/>
    <col min="3559" max="3559" width="5.28515625" style="105" customWidth="1"/>
    <col min="3560" max="3576" width="6.140625" style="105" customWidth="1"/>
    <col min="3577" max="3577" width="6.42578125" style="105" customWidth="1"/>
    <col min="3578" max="3600" width="6.140625" style="105" customWidth="1"/>
    <col min="3601" max="3601" width="9.7109375" style="105" customWidth="1"/>
    <col min="3602" max="3603" width="6.140625" style="105" customWidth="1"/>
    <col min="3604" max="3604" width="9" style="105" customWidth="1"/>
    <col min="3605" max="3630" width="6.140625" style="105" customWidth="1"/>
    <col min="3631" max="3631" width="11" style="105" customWidth="1"/>
    <col min="3632" max="3645" width="6.140625" style="105" customWidth="1"/>
    <col min="3646" max="3648" width="4.140625" style="105" customWidth="1"/>
    <col min="3649" max="3659" width="6.140625" style="105" customWidth="1"/>
    <col min="3660" max="3662" width="4.140625" style="105" customWidth="1"/>
    <col min="3663" max="3717" width="6.140625" style="105" customWidth="1"/>
    <col min="3718" max="3752" width="4.140625" style="105"/>
    <col min="3753" max="3754" width="4.5703125" style="105" customWidth="1"/>
    <col min="3755" max="3755" width="24.5703125" style="105" customWidth="1"/>
    <col min="3756" max="3756" width="9.42578125" style="105" customWidth="1"/>
    <col min="3757" max="3797" width="6.140625" style="105" customWidth="1"/>
    <col min="3798" max="3798" width="7.140625" style="105" customWidth="1"/>
    <col min="3799" max="3814" width="6.140625" style="105" customWidth="1"/>
    <col min="3815" max="3815" width="5.28515625" style="105" customWidth="1"/>
    <col min="3816" max="3832" width="6.140625" style="105" customWidth="1"/>
    <col min="3833" max="3833" width="6.42578125" style="105" customWidth="1"/>
    <col min="3834" max="3856" width="6.140625" style="105" customWidth="1"/>
    <col min="3857" max="3857" width="9.7109375" style="105" customWidth="1"/>
    <col min="3858" max="3859" width="6.140625" style="105" customWidth="1"/>
    <col min="3860" max="3860" width="9" style="105" customWidth="1"/>
    <col min="3861" max="3886" width="6.140625" style="105" customWidth="1"/>
    <col min="3887" max="3887" width="11" style="105" customWidth="1"/>
    <col min="3888" max="3901" width="6.140625" style="105" customWidth="1"/>
    <col min="3902" max="3904" width="4.140625" style="105" customWidth="1"/>
    <col min="3905" max="3915" width="6.140625" style="105" customWidth="1"/>
    <col min="3916" max="3918" width="4.140625" style="105" customWidth="1"/>
    <col min="3919" max="3973" width="6.140625" style="105" customWidth="1"/>
    <col min="3974" max="4008" width="4.140625" style="105"/>
    <col min="4009" max="4010" width="4.5703125" style="105" customWidth="1"/>
    <col min="4011" max="4011" width="24.5703125" style="105" customWidth="1"/>
    <col min="4012" max="4012" width="9.42578125" style="105" customWidth="1"/>
    <col min="4013" max="4053" width="6.140625" style="105" customWidth="1"/>
    <col min="4054" max="4054" width="7.140625" style="105" customWidth="1"/>
    <col min="4055" max="4070" width="6.140625" style="105" customWidth="1"/>
    <col min="4071" max="4071" width="5.28515625" style="105" customWidth="1"/>
    <col min="4072" max="4088" width="6.140625" style="105" customWidth="1"/>
    <col min="4089" max="4089" width="6.42578125" style="105" customWidth="1"/>
    <col min="4090" max="4112" width="6.140625" style="105" customWidth="1"/>
    <col min="4113" max="4113" width="9.7109375" style="105" customWidth="1"/>
    <col min="4114" max="4115" width="6.140625" style="105" customWidth="1"/>
    <col min="4116" max="4116" width="9" style="105" customWidth="1"/>
    <col min="4117" max="4142" width="6.140625" style="105" customWidth="1"/>
    <col min="4143" max="4143" width="11" style="105" customWidth="1"/>
    <col min="4144" max="4157" width="6.140625" style="105" customWidth="1"/>
    <col min="4158" max="4160" width="4.140625" style="105" customWidth="1"/>
    <col min="4161" max="4171" width="6.140625" style="105" customWidth="1"/>
    <col min="4172" max="4174" width="4.140625" style="105" customWidth="1"/>
    <col min="4175" max="4229" width="6.140625" style="105" customWidth="1"/>
    <col min="4230" max="4264" width="4.140625" style="105"/>
    <col min="4265" max="4266" width="4.5703125" style="105" customWidth="1"/>
    <col min="4267" max="4267" width="24.5703125" style="105" customWidth="1"/>
    <col min="4268" max="4268" width="9.42578125" style="105" customWidth="1"/>
    <col min="4269" max="4309" width="6.140625" style="105" customWidth="1"/>
    <col min="4310" max="4310" width="7.140625" style="105" customWidth="1"/>
    <col min="4311" max="4326" width="6.140625" style="105" customWidth="1"/>
    <col min="4327" max="4327" width="5.28515625" style="105" customWidth="1"/>
    <col min="4328" max="4344" width="6.140625" style="105" customWidth="1"/>
    <col min="4345" max="4345" width="6.42578125" style="105" customWidth="1"/>
    <col min="4346" max="4368" width="6.140625" style="105" customWidth="1"/>
    <col min="4369" max="4369" width="9.7109375" style="105" customWidth="1"/>
    <col min="4370" max="4371" width="6.140625" style="105" customWidth="1"/>
    <col min="4372" max="4372" width="9" style="105" customWidth="1"/>
    <col min="4373" max="4398" width="6.140625" style="105" customWidth="1"/>
    <col min="4399" max="4399" width="11" style="105" customWidth="1"/>
    <col min="4400" max="4413" width="6.140625" style="105" customWidth="1"/>
    <col min="4414" max="4416" width="4.140625" style="105" customWidth="1"/>
    <col min="4417" max="4427" width="6.140625" style="105" customWidth="1"/>
    <col min="4428" max="4430" width="4.140625" style="105" customWidth="1"/>
    <col min="4431" max="4485" width="6.140625" style="105" customWidth="1"/>
    <col min="4486" max="4520" width="4.140625" style="105"/>
    <col min="4521" max="4522" width="4.5703125" style="105" customWidth="1"/>
    <col min="4523" max="4523" width="24.5703125" style="105" customWidth="1"/>
    <col min="4524" max="4524" width="9.42578125" style="105" customWidth="1"/>
    <col min="4525" max="4565" width="6.140625" style="105" customWidth="1"/>
    <col min="4566" max="4566" width="7.140625" style="105" customWidth="1"/>
    <col min="4567" max="4582" width="6.140625" style="105" customWidth="1"/>
    <col min="4583" max="4583" width="5.28515625" style="105" customWidth="1"/>
    <col min="4584" max="4600" width="6.140625" style="105" customWidth="1"/>
    <col min="4601" max="4601" width="6.42578125" style="105" customWidth="1"/>
    <col min="4602" max="4624" width="6.140625" style="105" customWidth="1"/>
    <col min="4625" max="4625" width="9.7109375" style="105" customWidth="1"/>
    <col min="4626" max="4627" width="6.140625" style="105" customWidth="1"/>
    <col min="4628" max="4628" width="9" style="105" customWidth="1"/>
    <col min="4629" max="4654" width="6.140625" style="105" customWidth="1"/>
    <col min="4655" max="4655" width="11" style="105" customWidth="1"/>
    <col min="4656" max="4669" width="6.140625" style="105" customWidth="1"/>
    <col min="4670" max="4672" width="4.140625" style="105" customWidth="1"/>
    <col min="4673" max="4683" width="6.140625" style="105" customWidth="1"/>
    <col min="4684" max="4686" width="4.140625" style="105" customWidth="1"/>
    <col min="4687" max="4741" width="6.140625" style="105" customWidth="1"/>
    <col min="4742" max="4776" width="4.140625" style="105"/>
    <col min="4777" max="4778" width="4.5703125" style="105" customWidth="1"/>
    <col min="4779" max="4779" width="24.5703125" style="105" customWidth="1"/>
    <col min="4780" max="4780" width="9.42578125" style="105" customWidth="1"/>
    <col min="4781" max="4821" width="6.140625" style="105" customWidth="1"/>
    <col min="4822" max="4822" width="7.140625" style="105" customWidth="1"/>
    <col min="4823" max="4838" width="6.140625" style="105" customWidth="1"/>
    <col min="4839" max="4839" width="5.28515625" style="105" customWidth="1"/>
    <col min="4840" max="4856" width="6.140625" style="105" customWidth="1"/>
    <col min="4857" max="4857" width="6.42578125" style="105" customWidth="1"/>
    <col min="4858" max="4880" width="6.140625" style="105" customWidth="1"/>
    <col min="4881" max="4881" width="9.7109375" style="105" customWidth="1"/>
    <col min="4882" max="4883" width="6.140625" style="105" customWidth="1"/>
    <col min="4884" max="4884" width="9" style="105" customWidth="1"/>
    <col min="4885" max="4910" width="6.140625" style="105" customWidth="1"/>
    <col min="4911" max="4911" width="11" style="105" customWidth="1"/>
    <col min="4912" max="4925" width="6.140625" style="105" customWidth="1"/>
    <col min="4926" max="4928" width="4.140625" style="105" customWidth="1"/>
    <col min="4929" max="4939" width="6.140625" style="105" customWidth="1"/>
    <col min="4940" max="4942" width="4.140625" style="105" customWidth="1"/>
    <col min="4943" max="4997" width="6.140625" style="105" customWidth="1"/>
    <col min="4998" max="5032" width="4.140625" style="105"/>
    <col min="5033" max="5034" width="4.5703125" style="105" customWidth="1"/>
    <col min="5035" max="5035" width="24.5703125" style="105" customWidth="1"/>
    <col min="5036" max="5036" width="9.42578125" style="105" customWidth="1"/>
    <col min="5037" max="5077" width="6.140625" style="105" customWidth="1"/>
    <col min="5078" max="5078" width="7.140625" style="105" customWidth="1"/>
    <col min="5079" max="5094" width="6.140625" style="105" customWidth="1"/>
    <col min="5095" max="5095" width="5.28515625" style="105" customWidth="1"/>
    <col min="5096" max="5112" width="6.140625" style="105" customWidth="1"/>
    <col min="5113" max="5113" width="6.42578125" style="105" customWidth="1"/>
    <col min="5114" max="5136" width="6.140625" style="105" customWidth="1"/>
    <col min="5137" max="5137" width="9.7109375" style="105" customWidth="1"/>
    <col min="5138" max="5139" width="6.140625" style="105" customWidth="1"/>
    <col min="5140" max="5140" width="9" style="105" customWidth="1"/>
    <col min="5141" max="5166" width="6.140625" style="105" customWidth="1"/>
    <col min="5167" max="5167" width="11" style="105" customWidth="1"/>
    <col min="5168" max="5181" width="6.140625" style="105" customWidth="1"/>
    <col min="5182" max="5184" width="4.140625" style="105" customWidth="1"/>
    <col min="5185" max="5195" width="6.140625" style="105" customWidth="1"/>
    <col min="5196" max="5198" width="4.140625" style="105" customWidth="1"/>
    <col min="5199" max="5253" width="6.140625" style="105" customWidth="1"/>
    <col min="5254" max="5288" width="4.140625" style="105"/>
    <col min="5289" max="5290" width="4.5703125" style="105" customWidth="1"/>
    <col min="5291" max="5291" width="24.5703125" style="105" customWidth="1"/>
    <col min="5292" max="5292" width="9.42578125" style="105" customWidth="1"/>
    <col min="5293" max="5333" width="6.140625" style="105" customWidth="1"/>
    <col min="5334" max="5334" width="7.140625" style="105" customWidth="1"/>
    <col min="5335" max="5350" width="6.140625" style="105" customWidth="1"/>
    <col min="5351" max="5351" width="5.28515625" style="105" customWidth="1"/>
    <col min="5352" max="5368" width="6.140625" style="105" customWidth="1"/>
    <col min="5369" max="5369" width="6.42578125" style="105" customWidth="1"/>
    <col min="5370" max="5392" width="6.140625" style="105" customWidth="1"/>
    <col min="5393" max="5393" width="9.7109375" style="105" customWidth="1"/>
    <col min="5394" max="5395" width="6.140625" style="105" customWidth="1"/>
    <col min="5396" max="5396" width="9" style="105" customWidth="1"/>
    <col min="5397" max="5422" width="6.140625" style="105" customWidth="1"/>
    <col min="5423" max="5423" width="11" style="105" customWidth="1"/>
    <col min="5424" max="5437" width="6.140625" style="105" customWidth="1"/>
    <col min="5438" max="5440" width="4.140625" style="105" customWidth="1"/>
    <col min="5441" max="5451" width="6.140625" style="105" customWidth="1"/>
    <col min="5452" max="5454" width="4.140625" style="105" customWidth="1"/>
    <col min="5455" max="5509" width="6.140625" style="105" customWidth="1"/>
    <col min="5510" max="5544" width="4.140625" style="105"/>
    <col min="5545" max="5546" width="4.5703125" style="105" customWidth="1"/>
    <col min="5547" max="5547" width="24.5703125" style="105" customWidth="1"/>
    <col min="5548" max="5548" width="9.42578125" style="105" customWidth="1"/>
    <col min="5549" max="5589" width="6.140625" style="105" customWidth="1"/>
    <col min="5590" max="5590" width="7.140625" style="105" customWidth="1"/>
    <col min="5591" max="5606" width="6.140625" style="105" customWidth="1"/>
    <col min="5607" max="5607" width="5.28515625" style="105" customWidth="1"/>
    <col min="5608" max="5624" width="6.140625" style="105" customWidth="1"/>
    <col min="5625" max="5625" width="6.42578125" style="105" customWidth="1"/>
    <col min="5626" max="5648" width="6.140625" style="105" customWidth="1"/>
    <col min="5649" max="5649" width="9.7109375" style="105" customWidth="1"/>
    <col min="5650" max="5651" width="6.140625" style="105" customWidth="1"/>
    <col min="5652" max="5652" width="9" style="105" customWidth="1"/>
    <col min="5653" max="5678" width="6.140625" style="105" customWidth="1"/>
    <col min="5679" max="5679" width="11" style="105" customWidth="1"/>
    <col min="5680" max="5693" width="6.140625" style="105" customWidth="1"/>
    <col min="5694" max="5696" width="4.140625" style="105" customWidth="1"/>
    <col min="5697" max="5707" width="6.140625" style="105" customWidth="1"/>
    <col min="5708" max="5710" width="4.140625" style="105" customWidth="1"/>
    <col min="5711" max="5765" width="6.140625" style="105" customWidth="1"/>
    <col min="5766" max="5800" width="4.140625" style="105"/>
    <col min="5801" max="5802" width="4.5703125" style="105" customWidth="1"/>
    <col min="5803" max="5803" width="24.5703125" style="105" customWidth="1"/>
    <col min="5804" max="5804" width="9.42578125" style="105" customWidth="1"/>
    <col min="5805" max="5845" width="6.140625" style="105" customWidth="1"/>
    <col min="5846" max="5846" width="7.140625" style="105" customWidth="1"/>
    <col min="5847" max="5862" width="6.140625" style="105" customWidth="1"/>
    <col min="5863" max="5863" width="5.28515625" style="105" customWidth="1"/>
    <col min="5864" max="5880" width="6.140625" style="105" customWidth="1"/>
    <col min="5881" max="5881" width="6.42578125" style="105" customWidth="1"/>
    <col min="5882" max="5904" width="6.140625" style="105" customWidth="1"/>
    <col min="5905" max="5905" width="9.7109375" style="105" customWidth="1"/>
    <col min="5906" max="5907" width="6.140625" style="105" customWidth="1"/>
    <col min="5908" max="5908" width="9" style="105" customWidth="1"/>
    <col min="5909" max="5934" width="6.140625" style="105" customWidth="1"/>
    <col min="5935" max="5935" width="11" style="105" customWidth="1"/>
    <col min="5936" max="5949" width="6.140625" style="105" customWidth="1"/>
    <col min="5950" max="5952" width="4.140625" style="105" customWidth="1"/>
    <col min="5953" max="5963" width="6.140625" style="105" customWidth="1"/>
    <col min="5964" max="5966" width="4.140625" style="105" customWidth="1"/>
    <col min="5967" max="6021" width="6.140625" style="105" customWidth="1"/>
    <col min="6022" max="6056" width="4.140625" style="105"/>
    <col min="6057" max="6058" width="4.5703125" style="105" customWidth="1"/>
    <col min="6059" max="6059" width="24.5703125" style="105" customWidth="1"/>
    <col min="6060" max="6060" width="9.42578125" style="105" customWidth="1"/>
    <col min="6061" max="6101" width="6.140625" style="105" customWidth="1"/>
    <col min="6102" max="6102" width="7.140625" style="105" customWidth="1"/>
    <col min="6103" max="6118" width="6.140625" style="105" customWidth="1"/>
    <col min="6119" max="6119" width="5.28515625" style="105" customWidth="1"/>
    <col min="6120" max="6136" width="6.140625" style="105" customWidth="1"/>
    <col min="6137" max="6137" width="6.42578125" style="105" customWidth="1"/>
    <col min="6138" max="6160" width="6.140625" style="105" customWidth="1"/>
    <col min="6161" max="6161" width="9.7109375" style="105" customWidth="1"/>
    <col min="6162" max="6163" width="6.140625" style="105" customWidth="1"/>
    <col min="6164" max="6164" width="9" style="105" customWidth="1"/>
    <col min="6165" max="6190" width="6.140625" style="105" customWidth="1"/>
    <col min="6191" max="6191" width="11" style="105" customWidth="1"/>
    <col min="6192" max="6205" width="6.140625" style="105" customWidth="1"/>
    <col min="6206" max="6208" width="4.140625" style="105" customWidth="1"/>
    <col min="6209" max="6219" width="6.140625" style="105" customWidth="1"/>
    <col min="6220" max="6222" width="4.140625" style="105" customWidth="1"/>
    <col min="6223" max="6277" width="6.140625" style="105" customWidth="1"/>
    <col min="6278" max="6312" width="4.140625" style="105"/>
    <col min="6313" max="6314" width="4.5703125" style="105" customWidth="1"/>
    <col min="6315" max="6315" width="24.5703125" style="105" customWidth="1"/>
    <col min="6316" max="6316" width="9.42578125" style="105" customWidth="1"/>
    <col min="6317" max="6357" width="6.140625" style="105" customWidth="1"/>
    <col min="6358" max="6358" width="7.140625" style="105" customWidth="1"/>
    <col min="6359" max="6374" width="6.140625" style="105" customWidth="1"/>
    <col min="6375" max="6375" width="5.28515625" style="105" customWidth="1"/>
    <col min="6376" max="6392" width="6.140625" style="105" customWidth="1"/>
    <col min="6393" max="6393" width="6.42578125" style="105" customWidth="1"/>
    <col min="6394" max="6416" width="6.140625" style="105" customWidth="1"/>
    <col min="6417" max="6417" width="9.7109375" style="105" customWidth="1"/>
    <col min="6418" max="6419" width="6.140625" style="105" customWidth="1"/>
    <col min="6420" max="6420" width="9" style="105" customWidth="1"/>
    <col min="6421" max="6446" width="6.140625" style="105" customWidth="1"/>
    <col min="6447" max="6447" width="11" style="105" customWidth="1"/>
    <col min="6448" max="6461" width="6.140625" style="105" customWidth="1"/>
    <col min="6462" max="6464" width="4.140625" style="105" customWidth="1"/>
    <col min="6465" max="6475" width="6.140625" style="105" customWidth="1"/>
    <col min="6476" max="6478" width="4.140625" style="105" customWidth="1"/>
    <col min="6479" max="6533" width="6.140625" style="105" customWidth="1"/>
    <col min="6534" max="6568" width="4.140625" style="105"/>
    <col min="6569" max="6570" width="4.5703125" style="105" customWidth="1"/>
    <col min="6571" max="6571" width="24.5703125" style="105" customWidth="1"/>
    <col min="6572" max="6572" width="9.42578125" style="105" customWidth="1"/>
    <col min="6573" max="6613" width="6.140625" style="105" customWidth="1"/>
    <col min="6614" max="6614" width="7.140625" style="105" customWidth="1"/>
    <col min="6615" max="6630" width="6.140625" style="105" customWidth="1"/>
    <col min="6631" max="6631" width="5.28515625" style="105" customWidth="1"/>
    <col min="6632" max="6648" width="6.140625" style="105" customWidth="1"/>
    <col min="6649" max="6649" width="6.42578125" style="105" customWidth="1"/>
    <col min="6650" max="6672" width="6.140625" style="105" customWidth="1"/>
    <col min="6673" max="6673" width="9.7109375" style="105" customWidth="1"/>
    <col min="6674" max="6675" width="6.140625" style="105" customWidth="1"/>
    <col min="6676" max="6676" width="9" style="105" customWidth="1"/>
    <col min="6677" max="6702" width="6.140625" style="105" customWidth="1"/>
    <col min="6703" max="6703" width="11" style="105" customWidth="1"/>
    <col min="6704" max="6717" width="6.140625" style="105" customWidth="1"/>
    <col min="6718" max="6720" width="4.140625" style="105" customWidth="1"/>
    <col min="6721" max="6731" width="6.140625" style="105" customWidth="1"/>
    <col min="6732" max="6734" width="4.140625" style="105" customWidth="1"/>
    <col min="6735" max="6789" width="6.140625" style="105" customWidth="1"/>
    <col min="6790" max="6824" width="4.140625" style="105"/>
    <col min="6825" max="6826" width="4.5703125" style="105" customWidth="1"/>
    <col min="6827" max="6827" width="24.5703125" style="105" customWidth="1"/>
    <col min="6828" max="6828" width="9.42578125" style="105" customWidth="1"/>
    <col min="6829" max="6869" width="6.140625" style="105" customWidth="1"/>
    <col min="6870" max="6870" width="7.140625" style="105" customWidth="1"/>
    <col min="6871" max="6886" width="6.140625" style="105" customWidth="1"/>
    <col min="6887" max="6887" width="5.28515625" style="105" customWidth="1"/>
    <col min="6888" max="6904" width="6.140625" style="105" customWidth="1"/>
    <col min="6905" max="6905" width="6.42578125" style="105" customWidth="1"/>
    <col min="6906" max="6928" width="6.140625" style="105" customWidth="1"/>
    <col min="6929" max="6929" width="9.7109375" style="105" customWidth="1"/>
    <col min="6930" max="6931" width="6.140625" style="105" customWidth="1"/>
    <col min="6932" max="6932" width="9" style="105" customWidth="1"/>
    <col min="6933" max="6958" width="6.140625" style="105" customWidth="1"/>
    <col min="6959" max="6959" width="11" style="105" customWidth="1"/>
    <col min="6960" max="6973" width="6.140625" style="105" customWidth="1"/>
    <col min="6974" max="6976" width="4.140625" style="105" customWidth="1"/>
    <col min="6977" max="6987" width="6.140625" style="105" customWidth="1"/>
    <col min="6988" max="6990" width="4.140625" style="105" customWidth="1"/>
    <col min="6991" max="7045" width="6.140625" style="105" customWidth="1"/>
    <col min="7046" max="7080" width="4.140625" style="105"/>
    <col min="7081" max="7082" width="4.5703125" style="105" customWidth="1"/>
    <col min="7083" max="7083" width="24.5703125" style="105" customWidth="1"/>
    <col min="7084" max="7084" width="9.42578125" style="105" customWidth="1"/>
    <col min="7085" max="7125" width="6.140625" style="105" customWidth="1"/>
    <col min="7126" max="7126" width="7.140625" style="105" customWidth="1"/>
    <col min="7127" max="7142" width="6.140625" style="105" customWidth="1"/>
    <col min="7143" max="7143" width="5.28515625" style="105" customWidth="1"/>
    <col min="7144" max="7160" width="6.140625" style="105" customWidth="1"/>
    <col min="7161" max="7161" width="6.42578125" style="105" customWidth="1"/>
    <col min="7162" max="7184" width="6.140625" style="105" customWidth="1"/>
    <col min="7185" max="7185" width="9.7109375" style="105" customWidth="1"/>
    <col min="7186" max="7187" width="6.140625" style="105" customWidth="1"/>
    <col min="7188" max="7188" width="9" style="105" customWidth="1"/>
    <col min="7189" max="7214" width="6.140625" style="105" customWidth="1"/>
    <col min="7215" max="7215" width="11" style="105" customWidth="1"/>
    <col min="7216" max="7229" width="6.140625" style="105" customWidth="1"/>
    <col min="7230" max="7232" width="4.140625" style="105" customWidth="1"/>
    <col min="7233" max="7243" width="6.140625" style="105" customWidth="1"/>
    <col min="7244" max="7246" width="4.140625" style="105" customWidth="1"/>
    <col min="7247" max="7301" width="6.140625" style="105" customWidth="1"/>
    <col min="7302" max="7336" width="4.140625" style="105"/>
    <col min="7337" max="7338" width="4.5703125" style="105" customWidth="1"/>
    <col min="7339" max="7339" width="24.5703125" style="105" customWidth="1"/>
    <col min="7340" max="7340" width="9.42578125" style="105" customWidth="1"/>
    <col min="7341" max="7381" width="6.140625" style="105" customWidth="1"/>
    <col min="7382" max="7382" width="7.140625" style="105" customWidth="1"/>
    <col min="7383" max="7398" width="6.140625" style="105" customWidth="1"/>
    <col min="7399" max="7399" width="5.28515625" style="105" customWidth="1"/>
    <col min="7400" max="7416" width="6.140625" style="105" customWidth="1"/>
    <col min="7417" max="7417" width="6.42578125" style="105" customWidth="1"/>
    <col min="7418" max="7440" width="6.140625" style="105" customWidth="1"/>
    <col min="7441" max="7441" width="9.7109375" style="105" customWidth="1"/>
    <col min="7442" max="7443" width="6.140625" style="105" customWidth="1"/>
    <col min="7444" max="7444" width="9" style="105" customWidth="1"/>
    <col min="7445" max="7470" width="6.140625" style="105" customWidth="1"/>
    <col min="7471" max="7471" width="11" style="105" customWidth="1"/>
    <col min="7472" max="7485" width="6.140625" style="105" customWidth="1"/>
    <col min="7486" max="7488" width="4.140625" style="105" customWidth="1"/>
    <col min="7489" max="7499" width="6.140625" style="105" customWidth="1"/>
    <col min="7500" max="7502" width="4.140625" style="105" customWidth="1"/>
    <col min="7503" max="7557" width="6.140625" style="105" customWidth="1"/>
    <col min="7558" max="7592" width="4.140625" style="105"/>
    <col min="7593" max="7594" width="4.5703125" style="105" customWidth="1"/>
    <col min="7595" max="7595" width="24.5703125" style="105" customWidth="1"/>
    <col min="7596" max="7596" width="9.42578125" style="105" customWidth="1"/>
    <col min="7597" max="7637" width="6.140625" style="105" customWidth="1"/>
    <col min="7638" max="7638" width="7.140625" style="105" customWidth="1"/>
    <col min="7639" max="7654" width="6.140625" style="105" customWidth="1"/>
    <col min="7655" max="7655" width="5.28515625" style="105" customWidth="1"/>
    <col min="7656" max="7672" width="6.140625" style="105" customWidth="1"/>
    <col min="7673" max="7673" width="6.42578125" style="105" customWidth="1"/>
    <col min="7674" max="7696" width="6.140625" style="105" customWidth="1"/>
    <col min="7697" max="7697" width="9.7109375" style="105" customWidth="1"/>
    <col min="7698" max="7699" width="6.140625" style="105" customWidth="1"/>
    <col min="7700" max="7700" width="9" style="105" customWidth="1"/>
    <col min="7701" max="7726" width="6.140625" style="105" customWidth="1"/>
    <col min="7727" max="7727" width="11" style="105" customWidth="1"/>
    <col min="7728" max="7741" width="6.140625" style="105" customWidth="1"/>
    <col min="7742" max="7744" width="4.140625" style="105" customWidth="1"/>
    <col min="7745" max="7755" width="6.140625" style="105" customWidth="1"/>
    <col min="7756" max="7758" width="4.140625" style="105" customWidth="1"/>
    <col min="7759" max="7813" width="6.140625" style="105" customWidth="1"/>
    <col min="7814" max="7848" width="4.140625" style="105"/>
    <col min="7849" max="7850" width="4.5703125" style="105" customWidth="1"/>
    <col min="7851" max="7851" width="24.5703125" style="105" customWidth="1"/>
    <col min="7852" max="7852" width="9.42578125" style="105" customWidth="1"/>
    <col min="7853" max="7893" width="6.140625" style="105" customWidth="1"/>
    <col min="7894" max="7894" width="7.140625" style="105" customWidth="1"/>
    <col min="7895" max="7910" width="6.140625" style="105" customWidth="1"/>
    <col min="7911" max="7911" width="5.28515625" style="105" customWidth="1"/>
    <col min="7912" max="7928" width="6.140625" style="105" customWidth="1"/>
    <col min="7929" max="7929" width="6.42578125" style="105" customWidth="1"/>
    <col min="7930" max="7952" width="6.140625" style="105" customWidth="1"/>
    <col min="7953" max="7953" width="9.7109375" style="105" customWidth="1"/>
    <col min="7954" max="7955" width="6.140625" style="105" customWidth="1"/>
    <col min="7956" max="7956" width="9" style="105" customWidth="1"/>
    <col min="7957" max="7982" width="6.140625" style="105" customWidth="1"/>
    <col min="7983" max="7983" width="11" style="105" customWidth="1"/>
    <col min="7984" max="7997" width="6.140625" style="105" customWidth="1"/>
    <col min="7998" max="8000" width="4.140625" style="105" customWidth="1"/>
    <col min="8001" max="8011" width="6.140625" style="105" customWidth="1"/>
    <col min="8012" max="8014" width="4.140625" style="105" customWidth="1"/>
    <col min="8015" max="8069" width="6.140625" style="105" customWidth="1"/>
    <col min="8070" max="8104" width="4.140625" style="105"/>
    <col min="8105" max="8106" width="4.5703125" style="105" customWidth="1"/>
    <col min="8107" max="8107" width="24.5703125" style="105" customWidth="1"/>
    <col min="8108" max="8108" width="9.42578125" style="105" customWidth="1"/>
    <col min="8109" max="8149" width="6.140625" style="105" customWidth="1"/>
    <col min="8150" max="8150" width="7.140625" style="105" customWidth="1"/>
    <col min="8151" max="8166" width="6.140625" style="105" customWidth="1"/>
    <col min="8167" max="8167" width="5.28515625" style="105" customWidth="1"/>
    <col min="8168" max="8184" width="6.140625" style="105" customWidth="1"/>
    <col min="8185" max="8185" width="6.42578125" style="105" customWidth="1"/>
    <col min="8186" max="8208" width="6.140625" style="105" customWidth="1"/>
    <col min="8209" max="8209" width="9.7109375" style="105" customWidth="1"/>
    <col min="8210" max="8211" width="6.140625" style="105" customWidth="1"/>
    <col min="8212" max="8212" width="9" style="105" customWidth="1"/>
    <col min="8213" max="8238" width="6.140625" style="105" customWidth="1"/>
    <col min="8239" max="8239" width="11" style="105" customWidth="1"/>
    <col min="8240" max="8253" width="6.140625" style="105" customWidth="1"/>
    <col min="8254" max="8256" width="4.140625" style="105" customWidth="1"/>
    <col min="8257" max="8267" width="6.140625" style="105" customWidth="1"/>
    <col min="8268" max="8270" width="4.140625" style="105" customWidth="1"/>
    <col min="8271" max="8325" width="6.140625" style="105" customWidth="1"/>
    <col min="8326" max="8360" width="4.140625" style="105"/>
    <col min="8361" max="8362" width="4.5703125" style="105" customWidth="1"/>
    <col min="8363" max="8363" width="24.5703125" style="105" customWidth="1"/>
    <col min="8364" max="8364" width="9.42578125" style="105" customWidth="1"/>
    <col min="8365" max="8405" width="6.140625" style="105" customWidth="1"/>
    <col min="8406" max="8406" width="7.140625" style="105" customWidth="1"/>
    <col min="8407" max="8422" width="6.140625" style="105" customWidth="1"/>
    <col min="8423" max="8423" width="5.28515625" style="105" customWidth="1"/>
    <col min="8424" max="8440" width="6.140625" style="105" customWidth="1"/>
    <col min="8441" max="8441" width="6.42578125" style="105" customWidth="1"/>
    <col min="8442" max="8464" width="6.140625" style="105" customWidth="1"/>
    <col min="8465" max="8465" width="9.7109375" style="105" customWidth="1"/>
    <col min="8466" max="8467" width="6.140625" style="105" customWidth="1"/>
    <col min="8468" max="8468" width="9" style="105" customWidth="1"/>
    <col min="8469" max="8494" width="6.140625" style="105" customWidth="1"/>
    <col min="8495" max="8495" width="11" style="105" customWidth="1"/>
    <col min="8496" max="8509" width="6.140625" style="105" customWidth="1"/>
    <col min="8510" max="8512" width="4.140625" style="105" customWidth="1"/>
    <col min="8513" max="8523" width="6.140625" style="105" customWidth="1"/>
    <col min="8524" max="8526" width="4.140625" style="105" customWidth="1"/>
    <col min="8527" max="8581" width="6.140625" style="105" customWidth="1"/>
    <col min="8582" max="8616" width="4.140625" style="105"/>
    <col min="8617" max="8618" width="4.5703125" style="105" customWidth="1"/>
    <col min="8619" max="8619" width="24.5703125" style="105" customWidth="1"/>
    <col min="8620" max="8620" width="9.42578125" style="105" customWidth="1"/>
    <col min="8621" max="8661" width="6.140625" style="105" customWidth="1"/>
    <col min="8662" max="8662" width="7.140625" style="105" customWidth="1"/>
    <col min="8663" max="8678" width="6.140625" style="105" customWidth="1"/>
    <col min="8679" max="8679" width="5.28515625" style="105" customWidth="1"/>
    <col min="8680" max="8696" width="6.140625" style="105" customWidth="1"/>
    <col min="8697" max="8697" width="6.42578125" style="105" customWidth="1"/>
    <col min="8698" max="8720" width="6.140625" style="105" customWidth="1"/>
    <col min="8721" max="8721" width="9.7109375" style="105" customWidth="1"/>
    <col min="8722" max="8723" width="6.140625" style="105" customWidth="1"/>
    <col min="8724" max="8724" width="9" style="105" customWidth="1"/>
    <col min="8725" max="8750" width="6.140625" style="105" customWidth="1"/>
    <col min="8751" max="8751" width="11" style="105" customWidth="1"/>
    <col min="8752" max="8765" width="6.140625" style="105" customWidth="1"/>
    <col min="8766" max="8768" width="4.140625" style="105" customWidth="1"/>
    <col min="8769" max="8779" width="6.140625" style="105" customWidth="1"/>
    <col min="8780" max="8782" width="4.140625" style="105" customWidth="1"/>
    <col min="8783" max="8837" width="6.140625" style="105" customWidth="1"/>
    <col min="8838" max="8872" width="4.140625" style="105"/>
    <col min="8873" max="8874" width="4.5703125" style="105" customWidth="1"/>
    <col min="8875" max="8875" width="24.5703125" style="105" customWidth="1"/>
    <col min="8876" max="8876" width="9.42578125" style="105" customWidth="1"/>
    <col min="8877" max="8917" width="6.140625" style="105" customWidth="1"/>
    <col min="8918" max="8918" width="7.140625" style="105" customWidth="1"/>
    <col min="8919" max="8934" width="6.140625" style="105" customWidth="1"/>
    <col min="8935" max="8935" width="5.28515625" style="105" customWidth="1"/>
    <col min="8936" max="8952" width="6.140625" style="105" customWidth="1"/>
    <col min="8953" max="8953" width="6.42578125" style="105" customWidth="1"/>
    <col min="8954" max="8976" width="6.140625" style="105" customWidth="1"/>
    <col min="8977" max="8977" width="9.7109375" style="105" customWidth="1"/>
    <col min="8978" max="8979" width="6.140625" style="105" customWidth="1"/>
    <col min="8980" max="8980" width="9" style="105" customWidth="1"/>
    <col min="8981" max="9006" width="6.140625" style="105" customWidth="1"/>
    <col min="9007" max="9007" width="11" style="105" customWidth="1"/>
    <col min="9008" max="9021" width="6.140625" style="105" customWidth="1"/>
    <col min="9022" max="9024" width="4.140625" style="105" customWidth="1"/>
    <col min="9025" max="9035" width="6.140625" style="105" customWidth="1"/>
    <col min="9036" max="9038" width="4.140625" style="105" customWidth="1"/>
    <col min="9039" max="9093" width="6.140625" style="105" customWidth="1"/>
    <col min="9094" max="9128" width="4.140625" style="105"/>
    <col min="9129" max="9130" width="4.5703125" style="105" customWidth="1"/>
    <col min="9131" max="9131" width="24.5703125" style="105" customWidth="1"/>
    <col min="9132" max="9132" width="9.42578125" style="105" customWidth="1"/>
    <col min="9133" max="9173" width="6.140625" style="105" customWidth="1"/>
    <col min="9174" max="9174" width="7.140625" style="105" customWidth="1"/>
    <col min="9175" max="9190" width="6.140625" style="105" customWidth="1"/>
    <col min="9191" max="9191" width="5.28515625" style="105" customWidth="1"/>
    <col min="9192" max="9208" width="6.140625" style="105" customWidth="1"/>
    <col min="9209" max="9209" width="6.42578125" style="105" customWidth="1"/>
    <col min="9210" max="9232" width="6.140625" style="105" customWidth="1"/>
    <col min="9233" max="9233" width="9.7109375" style="105" customWidth="1"/>
    <col min="9234" max="9235" width="6.140625" style="105" customWidth="1"/>
    <col min="9236" max="9236" width="9" style="105" customWidth="1"/>
    <col min="9237" max="9262" width="6.140625" style="105" customWidth="1"/>
    <col min="9263" max="9263" width="11" style="105" customWidth="1"/>
    <col min="9264" max="9277" width="6.140625" style="105" customWidth="1"/>
    <col min="9278" max="9280" width="4.140625" style="105" customWidth="1"/>
    <col min="9281" max="9291" width="6.140625" style="105" customWidth="1"/>
    <col min="9292" max="9294" width="4.140625" style="105" customWidth="1"/>
    <col min="9295" max="9349" width="6.140625" style="105" customWidth="1"/>
    <col min="9350" max="9384" width="4.140625" style="105"/>
    <col min="9385" max="9386" width="4.5703125" style="105" customWidth="1"/>
    <col min="9387" max="9387" width="24.5703125" style="105" customWidth="1"/>
    <col min="9388" max="9388" width="9.42578125" style="105" customWidth="1"/>
    <col min="9389" max="9429" width="6.140625" style="105" customWidth="1"/>
    <col min="9430" max="9430" width="7.140625" style="105" customWidth="1"/>
    <col min="9431" max="9446" width="6.140625" style="105" customWidth="1"/>
    <col min="9447" max="9447" width="5.28515625" style="105" customWidth="1"/>
    <col min="9448" max="9464" width="6.140625" style="105" customWidth="1"/>
    <col min="9465" max="9465" width="6.42578125" style="105" customWidth="1"/>
    <col min="9466" max="9488" width="6.140625" style="105" customWidth="1"/>
    <col min="9489" max="9489" width="9.7109375" style="105" customWidth="1"/>
    <col min="9490" max="9491" width="6.140625" style="105" customWidth="1"/>
    <col min="9492" max="9492" width="9" style="105" customWidth="1"/>
    <col min="9493" max="9518" width="6.140625" style="105" customWidth="1"/>
    <col min="9519" max="9519" width="11" style="105" customWidth="1"/>
    <col min="9520" max="9533" width="6.140625" style="105" customWidth="1"/>
    <col min="9534" max="9536" width="4.140625" style="105" customWidth="1"/>
    <col min="9537" max="9547" width="6.140625" style="105" customWidth="1"/>
    <col min="9548" max="9550" width="4.140625" style="105" customWidth="1"/>
    <col min="9551" max="9605" width="6.140625" style="105" customWidth="1"/>
    <col min="9606" max="9640" width="4.140625" style="105"/>
    <col min="9641" max="9642" width="4.5703125" style="105" customWidth="1"/>
    <col min="9643" max="9643" width="24.5703125" style="105" customWidth="1"/>
    <col min="9644" max="9644" width="9.42578125" style="105" customWidth="1"/>
    <col min="9645" max="9685" width="6.140625" style="105" customWidth="1"/>
    <col min="9686" max="9686" width="7.140625" style="105" customWidth="1"/>
    <col min="9687" max="9702" width="6.140625" style="105" customWidth="1"/>
    <col min="9703" max="9703" width="5.28515625" style="105" customWidth="1"/>
    <col min="9704" max="9720" width="6.140625" style="105" customWidth="1"/>
    <col min="9721" max="9721" width="6.42578125" style="105" customWidth="1"/>
    <col min="9722" max="9744" width="6.140625" style="105" customWidth="1"/>
    <col min="9745" max="9745" width="9.7109375" style="105" customWidth="1"/>
    <col min="9746" max="9747" width="6.140625" style="105" customWidth="1"/>
    <col min="9748" max="9748" width="9" style="105" customWidth="1"/>
    <col min="9749" max="9774" width="6.140625" style="105" customWidth="1"/>
    <col min="9775" max="9775" width="11" style="105" customWidth="1"/>
    <col min="9776" max="9789" width="6.140625" style="105" customWidth="1"/>
    <col min="9790" max="9792" width="4.140625" style="105" customWidth="1"/>
    <col min="9793" max="9803" width="6.140625" style="105" customWidth="1"/>
    <col min="9804" max="9806" width="4.140625" style="105" customWidth="1"/>
    <col min="9807" max="9861" width="6.140625" style="105" customWidth="1"/>
    <col min="9862" max="9896" width="4.140625" style="105"/>
    <col min="9897" max="9898" width="4.5703125" style="105" customWidth="1"/>
    <col min="9899" max="9899" width="24.5703125" style="105" customWidth="1"/>
    <col min="9900" max="9900" width="9.42578125" style="105" customWidth="1"/>
    <col min="9901" max="9941" width="6.140625" style="105" customWidth="1"/>
    <col min="9942" max="9942" width="7.140625" style="105" customWidth="1"/>
    <col min="9943" max="9958" width="6.140625" style="105" customWidth="1"/>
    <col min="9959" max="9959" width="5.28515625" style="105" customWidth="1"/>
    <col min="9960" max="9976" width="6.140625" style="105" customWidth="1"/>
    <col min="9977" max="9977" width="6.42578125" style="105" customWidth="1"/>
    <col min="9978" max="10000" width="6.140625" style="105" customWidth="1"/>
    <col min="10001" max="10001" width="9.7109375" style="105" customWidth="1"/>
    <col min="10002" max="10003" width="6.140625" style="105" customWidth="1"/>
    <col min="10004" max="10004" width="9" style="105" customWidth="1"/>
    <col min="10005" max="10030" width="6.140625" style="105" customWidth="1"/>
    <col min="10031" max="10031" width="11" style="105" customWidth="1"/>
    <col min="10032" max="10045" width="6.140625" style="105" customWidth="1"/>
    <col min="10046" max="10048" width="4.140625" style="105" customWidth="1"/>
    <col min="10049" max="10059" width="6.140625" style="105" customWidth="1"/>
    <col min="10060" max="10062" width="4.140625" style="105" customWidth="1"/>
    <col min="10063" max="10117" width="6.140625" style="105" customWidth="1"/>
    <col min="10118" max="10152" width="4.140625" style="105"/>
    <col min="10153" max="10154" width="4.5703125" style="105" customWidth="1"/>
    <col min="10155" max="10155" width="24.5703125" style="105" customWidth="1"/>
    <col min="10156" max="10156" width="9.42578125" style="105" customWidth="1"/>
    <col min="10157" max="10197" width="6.140625" style="105" customWidth="1"/>
    <col min="10198" max="10198" width="7.140625" style="105" customWidth="1"/>
    <col min="10199" max="10214" width="6.140625" style="105" customWidth="1"/>
    <col min="10215" max="10215" width="5.28515625" style="105" customWidth="1"/>
    <col min="10216" max="10232" width="6.140625" style="105" customWidth="1"/>
    <col min="10233" max="10233" width="6.42578125" style="105" customWidth="1"/>
    <col min="10234" max="10256" width="6.140625" style="105" customWidth="1"/>
    <col min="10257" max="10257" width="9.7109375" style="105" customWidth="1"/>
    <col min="10258" max="10259" width="6.140625" style="105" customWidth="1"/>
    <col min="10260" max="10260" width="9" style="105" customWidth="1"/>
    <col min="10261" max="10286" width="6.140625" style="105" customWidth="1"/>
    <col min="10287" max="10287" width="11" style="105" customWidth="1"/>
    <col min="10288" max="10301" width="6.140625" style="105" customWidth="1"/>
    <col min="10302" max="10304" width="4.140625" style="105" customWidth="1"/>
    <col min="10305" max="10315" width="6.140625" style="105" customWidth="1"/>
    <col min="10316" max="10318" width="4.140625" style="105" customWidth="1"/>
    <col min="10319" max="10373" width="6.140625" style="105" customWidth="1"/>
    <col min="10374" max="10408" width="4.140625" style="105"/>
    <col min="10409" max="10410" width="4.5703125" style="105" customWidth="1"/>
    <col min="10411" max="10411" width="24.5703125" style="105" customWidth="1"/>
    <col min="10412" max="10412" width="9.42578125" style="105" customWidth="1"/>
    <col min="10413" max="10453" width="6.140625" style="105" customWidth="1"/>
    <col min="10454" max="10454" width="7.140625" style="105" customWidth="1"/>
    <col min="10455" max="10470" width="6.140625" style="105" customWidth="1"/>
    <col min="10471" max="10471" width="5.28515625" style="105" customWidth="1"/>
    <col min="10472" max="10488" width="6.140625" style="105" customWidth="1"/>
    <col min="10489" max="10489" width="6.42578125" style="105" customWidth="1"/>
    <col min="10490" max="10512" width="6.140625" style="105" customWidth="1"/>
    <col min="10513" max="10513" width="9.7109375" style="105" customWidth="1"/>
    <col min="10514" max="10515" width="6.140625" style="105" customWidth="1"/>
    <col min="10516" max="10516" width="9" style="105" customWidth="1"/>
    <col min="10517" max="10542" width="6.140625" style="105" customWidth="1"/>
    <col min="10543" max="10543" width="11" style="105" customWidth="1"/>
    <col min="10544" max="10557" width="6.140625" style="105" customWidth="1"/>
    <col min="10558" max="10560" width="4.140625" style="105" customWidth="1"/>
    <col min="10561" max="10571" width="6.140625" style="105" customWidth="1"/>
    <col min="10572" max="10574" width="4.140625" style="105" customWidth="1"/>
    <col min="10575" max="10629" width="6.140625" style="105" customWidth="1"/>
    <col min="10630" max="10664" width="4.140625" style="105"/>
    <col min="10665" max="10666" width="4.5703125" style="105" customWidth="1"/>
    <col min="10667" max="10667" width="24.5703125" style="105" customWidth="1"/>
    <col min="10668" max="10668" width="9.42578125" style="105" customWidth="1"/>
    <col min="10669" max="10709" width="6.140625" style="105" customWidth="1"/>
    <col min="10710" max="10710" width="7.140625" style="105" customWidth="1"/>
    <col min="10711" max="10726" width="6.140625" style="105" customWidth="1"/>
    <col min="10727" max="10727" width="5.28515625" style="105" customWidth="1"/>
    <col min="10728" max="10744" width="6.140625" style="105" customWidth="1"/>
    <col min="10745" max="10745" width="6.42578125" style="105" customWidth="1"/>
    <col min="10746" max="10768" width="6.140625" style="105" customWidth="1"/>
    <col min="10769" max="10769" width="9.7109375" style="105" customWidth="1"/>
    <col min="10770" max="10771" width="6.140625" style="105" customWidth="1"/>
    <col min="10772" max="10772" width="9" style="105" customWidth="1"/>
    <col min="10773" max="10798" width="6.140625" style="105" customWidth="1"/>
    <col min="10799" max="10799" width="11" style="105" customWidth="1"/>
    <col min="10800" max="10813" width="6.140625" style="105" customWidth="1"/>
    <col min="10814" max="10816" width="4.140625" style="105" customWidth="1"/>
    <col min="10817" max="10827" width="6.140625" style="105" customWidth="1"/>
    <col min="10828" max="10830" width="4.140625" style="105" customWidth="1"/>
    <col min="10831" max="10885" width="6.140625" style="105" customWidth="1"/>
    <col min="10886" max="10920" width="4.140625" style="105"/>
    <col min="10921" max="10922" width="4.5703125" style="105" customWidth="1"/>
    <col min="10923" max="10923" width="24.5703125" style="105" customWidth="1"/>
    <col min="10924" max="10924" width="9.42578125" style="105" customWidth="1"/>
    <col min="10925" max="10965" width="6.140625" style="105" customWidth="1"/>
    <col min="10966" max="10966" width="7.140625" style="105" customWidth="1"/>
    <col min="10967" max="10982" width="6.140625" style="105" customWidth="1"/>
    <col min="10983" max="10983" width="5.28515625" style="105" customWidth="1"/>
    <col min="10984" max="11000" width="6.140625" style="105" customWidth="1"/>
    <col min="11001" max="11001" width="6.42578125" style="105" customWidth="1"/>
    <col min="11002" max="11024" width="6.140625" style="105" customWidth="1"/>
    <col min="11025" max="11025" width="9.7109375" style="105" customWidth="1"/>
    <col min="11026" max="11027" width="6.140625" style="105" customWidth="1"/>
    <col min="11028" max="11028" width="9" style="105" customWidth="1"/>
    <col min="11029" max="11054" width="6.140625" style="105" customWidth="1"/>
    <col min="11055" max="11055" width="11" style="105" customWidth="1"/>
    <col min="11056" max="11069" width="6.140625" style="105" customWidth="1"/>
    <col min="11070" max="11072" width="4.140625" style="105" customWidth="1"/>
    <col min="11073" max="11083" width="6.140625" style="105" customWidth="1"/>
    <col min="11084" max="11086" width="4.140625" style="105" customWidth="1"/>
    <col min="11087" max="11141" width="6.140625" style="105" customWidth="1"/>
    <col min="11142" max="11176" width="4.140625" style="105"/>
    <col min="11177" max="11178" width="4.5703125" style="105" customWidth="1"/>
    <col min="11179" max="11179" width="24.5703125" style="105" customWidth="1"/>
    <col min="11180" max="11180" width="9.42578125" style="105" customWidth="1"/>
    <col min="11181" max="11221" width="6.140625" style="105" customWidth="1"/>
    <col min="11222" max="11222" width="7.140625" style="105" customWidth="1"/>
    <col min="11223" max="11238" width="6.140625" style="105" customWidth="1"/>
    <col min="11239" max="11239" width="5.28515625" style="105" customWidth="1"/>
    <col min="11240" max="11256" width="6.140625" style="105" customWidth="1"/>
    <col min="11257" max="11257" width="6.42578125" style="105" customWidth="1"/>
    <col min="11258" max="11280" width="6.140625" style="105" customWidth="1"/>
    <col min="11281" max="11281" width="9.7109375" style="105" customWidth="1"/>
    <col min="11282" max="11283" width="6.140625" style="105" customWidth="1"/>
    <col min="11284" max="11284" width="9" style="105" customWidth="1"/>
    <col min="11285" max="11310" width="6.140625" style="105" customWidth="1"/>
    <col min="11311" max="11311" width="11" style="105" customWidth="1"/>
    <col min="11312" max="11325" width="6.140625" style="105" customWidth="1"/>
    <col min="11326" max="11328" width="4.140625" style="105" customWidth="1"/>
    <col min="11329" max="11339" width="6.140625" style="105" customWidth="1"/>
    <col min="11340" max="11342" width="4.140625" style="105" customWidth="1"/>
    <col min="11343" max="11397" width="6.140625" style="105" customWidth="1"/>
    <col min="11398" max="11432" width="4.140625" style="105"/>
    <col min="11433" max="11434" width="4.5703125" style="105" customWidth="1"/>
    <col min="11435" max="11435" width="24.5703125" style="105" customWidth="1"/>
    <col min="11436" max="11436" width="9.42578125" style="105" customWidth="1"/>
    <col min="11437" max="11477" width="6.140625" style="105" customWidth="1"/>
    <col min="11478" max="11478" width="7.140625" style="105" customWidth="1"/>
    <col min="11479" max="11494" width="6.140625" style="105" customWidth="1"/>
    <col min="11495" max="11495" width="5.28515625" style="105" customWidth="1"/>
    <col min="11496" max="11512" width="6.140625" style="105" customWidth="1"/>
    <col min="11513" max="11513" width="6.42578125" style="105" customWidth="1"/>
    <col min="11514" max="11536" width="6.140625" style="105" customWidth="1"/>
    <col min="11537" max="11537" width="9.7109375" style="105" customWidth="1"/>
    <col min="11538" max="11539" width="6.140625" style="105" customWidth="1"/>
    <col min="11540" max="11540" width="9" style="105" customWidth="1"/>
    <col min="11541" max="11566" width="6.140625" style="105" customWidth="1"/>
    <col min="11567" max="11567" width="11" style="105" customWidth="1"/>
    <col min="11568" max="11581" width="6.140625" style="105" customWidth="1"/>
    <col min="11582" max="11584" width="4.140625" style="105" customWidth="1"/>
    <col min="11585" max="11595" width="6.140625" style="105" customWidth="1"/>
    <col min="11596" max="11598" width="4.140625" style="105" customWidth="1"/>
    <col min="11599" max="11653" width="6.140625" style="105" customWidth="1"/>
    <col min="11654" max="11688" width="4.140625" style="105"/>
    <col min="11689" max="11690" width="4.5703125" style="105" customWidth="1"/>
    <col min="11691" max="11691" width="24.5703125" style="105" customWidth="1"/>
    <col min="11692" max="11692" width="9.42578125" style="105" customWidth="1"/>
    <col min="11693" max="11733" width="6.140625" style="105" customWidth="1"/>
    <col min="11734" max="11734" width="7.140625" style="105" customWidth="1"/>
    <col min="11735" max="11750" width="6.140625" style="105" customWidth="1"/>
    <col min="11751" max="11751" width="5.28515625" style="105" customWidth="1"/>
    <col min="11752" max="11768" width="6.140625" style="105" customWidth="1"/>
    <col min="11769" max="11769" width="6.42578125" style="105" customWidth="1"/>
    <col min="11770" max="11792" width="6.140625" style="105" customWidth="1"/>
    <col min="11793" max="11793" width="9.7109375" style="105" customWidth="1"/>
    <col min="11794" max="11795" width="6.140625" style="105" customWidth="1"/>
    <col min="11796" max="11796" width="9" style="105" customWidth="1"/>
    <col min="11797" max="11822" width="6.140625" style="105" customWidth="1"/>
    <col min="11823" max="11823" width="11" style="105" customWidth="1"/>
    <col min="11824" max="11837" width="6.140625" style="105" customWidth="1"/>
    <col min="11838" max="11840" width="4.140625" style="105" customWidth="1"/>
    <col min="11841" max="11851" width="6.140625" style="105" customWidth="1"/>
    <col min="11852" max="11854" width="4.140625" style="105" customWidth="1"/>
    <col min="11855" max="11909" width="6.140625" style="105" customWidth="1"/>
    <col min="11910" max="11944" width="4.140625" style="105"/>
    <col min="11945" max="11946" width="4.5703125" style="105" customWidth="1"/>
    <col min="11947" max="11947" width="24.5703125" style="105" customWidth="1"/>
    <col min="11948" max="11948" width="9.42578125" style="105" customWidth="1"/>
    <col min="11949" max="11989" width="6.140625" style="105" customWidth="1"/>
    <col min="11990" max="11990" width="7.140625" style="105" customWidth="1"/>
    <col min="11991" max="12006" width="6.140625" style="105" customWidth="1"/>
    <col min="12007" max="12007" width="5.28515625" style="105" customWidth="1"/>
    <col min="12008" max="12024" width="6.140625" style="105" customWidth="1"/>
    <col min="12025" max="12025" width="6.42578125" style="105" customWidth="1"/>
    <col min="12026" max="12048" width="6.140625" style="105" customWidth="1"/>
    <col min="12049" max="12049" width="9.7109375" style="105" customWidth="1"/>
    <col min="12050" max="12051" width="6.140625" style="105" customWidth="1"/>
    <col min="12052" max="12052" width="9" style="105" customWidth="1"/>
    <col min="12053" max="12078" width="6.140625" style="105" customWidth="1"/>
    <col min="12079" max="12079" width="11" style="105" customWidth="1"/>
    <col min="12080" max="12093" width="6.140625" style="105" customWidth="1"/>
    <col min="12094" max="12096" width="4.140625" style="105" customWidth="1"/>
    <col min="12097" max="12107" width="6.140625" style="105" customWidth="1"/>
    <col min="12108" max="12110" width="4.140625" style="105" customWidth="1"/>
    <col min="12111" max="12165" width="6.140625" style="105" customWidth="1"/>
    <col min="12166" max="12200" width="4.140625" style="105"/>
    <col min="12201" max="12202" width="4.5703125" style="105" customWidth="1"/>
    <col min="12203" max="12203" width="24.5703125" style="105" customWidth="1"/>
    <col min="12204" max="12204" width="9.42578125" style="105" customWidth="1"/>
    <col min="12205" max="12245" width="6.140625" style="105" customWidth="1"/>
    <col min="12246" max="12246" width="7.140625" style="105" customWidth="1"/>
    <col min="12247" max="12262" width="6.140625" style="105" customWidth="1"/>
    <col min="12263" max="12263" width="5.28515625" style="105" customWidth="1"/>
    <col min="12264" max="12280" width="6.140625" style="105" customWidth="1"/>
    <col min="12281" max="12281" width="6.42578125" style="105" customWidth="1"/>
    <col min="12282" max="12304" width="6.140625" style="105" customWidth="1"/>
    <col min="12305" max="12305" width="9.7109375" style="105" customWidth="1"/>
    <col min="12306" max="12307" width="6.140625" style="105" customWidth="1"/>
    <col min="12308" max="12308" width="9" style="105" customWidth="1"/>
    <col min="12309" max="12334" width="6.140625" style="105" customWidth="1"/>
    <col min="12335" max="12335" width="11" style="105" customWidth="1"/>
    <col min="12336" max="12349" width="6.140625" style="105" customWidth="1"/>
    <col min="12350" max="12352" width="4.140625" style="105" customWidth="1"/>
    <col min="12353" max="12363" width="6.140625" style="105" customWidth="1"/>
    <col min="12364" max="12366" width="4.140625" style="105" customWidth="1"/>
    <col min="12367" max="12421" width="6.140625" style="105" customWidth="1"/>
    <col min="12422" max="12456" width="4.140625" style="105"/>
    <col min="12457" max="12458" width="4.5703125" style="105" customWidth="1"/>
    <col min="12459" max="12459" width="24.5703125" style="105" customWidth="1"/>
    <col min="12460" max="12460" width="9.42578125" style="105" customWidth="1"/>
    <col min="12461" max="12501" width="6.140625" style="105" customWidth="1"/>
    <col min="12502" max="12502" width="7.140625" style="105" customWidth="1"/>
    <col min="12503" max="12518" width="6.140625" style="105" customWidth="1"/>
    <col min="12519" max="12519" width="5.28515625" style="105" customWidth="1"/>
    <col min="12520" max="12536" width="6.140625" style="105" customWidth="1"/>
    <col min="12537" max="12537" width="6.42578125" style="105" customWidth="1"/>
    <col min="12538" max="12560" width="6.140625" style="105" customWidth="1"/>
    <col min="12561" max="12561" width="9.7109375" style="105" customWidth="1"/>
    <col min="12562" max="12563" width="6.140625" style="105" customWidth="1"/>
    <col min="12564" max="12564" width="9" style="105" customWidth="1"/>
    <col min="12565" max="12590" width="6.140625" style="105" customWidth="1"/>
    <col min="12591" max="12591" width="11" style="105" customWidth="1"/>
    <col min="12592" max="12605" width="6.140625" style="105" customWidth="1"/>
    <col min="12606" max="12608" width="4.140625" style="105" customWidth="1"/>
    <col min="12609" max="12619" width="6.140625" style="105" customWidth="1"/>
    <col min="12620" max="12622" width="4.140625" style="105" customWidth="1"/>
    <col min="12623" max="12677" width="6.140625" style="105" customWidth="1"/>
    <col min="12678" max="12712" width="4.140625" style="105"/>
    <col min="12713" max="12714" width="4.5703125" style="105" customWidth="1"/>
    <col min="12715" max="12715" width="24.5703125" style="105" customWidth="1"/>
    <col min="12716" max="12716" width="9.42578125" style="105" customWidth="1"/>
    <col min="12717" max="12757" width="6.140625" style="105" customWidth="1"/>
    <col min="12758" max="12758" width="7.140625" style="105" customWidth="1"/>
    <col min="12759" max="12774" width="6.140625" style="105" customWidth="1"/>
    <col min="12775" max="12775" width="5.28515625" style="105" customWidth="1"/>
    <col min="12776" max="12792" width="6.140625" style="105" customWidth="1"/>
    <col min="12793" max="12793" width="6.42578125" style="105" customWidth="1"/>
    <col min="12794" max="12816" width="6.140625" style="105" customWidth="1"/>
    <col min="12817" max="12817" width="9.7109375" style="105" customWidth="1"/>
    <col min="12818" max="12819" width="6.140625" style="105" customWidth="1"/>
    <col min="12820" max="12820" width="9" style="105" customWidth="1"/>
    <col min="12821" max="12846" width="6.140625" style="105" customWidth="1"/>
    <col min="12847" max="12847" width="11" style="105" customWidth="1"/>
    <col min="12848" max="12861" width="6.140625" style="105" customWidth="1"/>
    <col min="12862" max="12864" width="4.140625" style="105" customWidth="1"/>
    <col min="12865" max="12875" width="6.140625" style="105" customWidth="1"/>
    <col min="12876" max="12878" width="4.140625" style="105" customWidth="1"/>
    <col min="12879" max="12933" width="6.140625" style="105" customWidth="1"/>
    <col min="12934" max="12968" width="4.140625" style="105"/>
    <col min="12969" max="12970" width="4.5703125" style="105" customWidth="1"/>
    <col min="12971" max="12971" width="24.5703125" style="105" customWidth="1"/>
    <col min="12972" max="12972" width="9.42578125" style="105" customWidth="1"/>
    <col min="12973" max="13013" width="6.140625" style="105" customWidth="1"/>
    <col min="13014" max="13014" width="7.140625" style="105" customWidth="1"/>
    <col min="13015" max="13030" width="6.140625" style="105" customWidth="1"/>
    <col min="13031" max="13031" width="5.28515625" style="105" customWidth="1"/>
    <col min="13032" max="13048" width="6.140625" style="105" customWidth="1"/>
    <col min="13049" max="13049" width="6.42578125" style="105" customWidth="1"/>
    <col min="13050" max="13072" width="6.140625" style="105" customWidth="1"/>
    <col min="13073" max="13073" width="9.7109375" style="105" customWidth="1"/>
    <col min="13074" max="13075" width="6.140625" style="105" customWidth="1"/>
    <col min="13076" max="13076" width="9" style="105" customWidth="1"/>
    <col min="13077" max="13102" width="6.140625" style="105" customWidth="1"/>
    <col min="13103" max="13103" width="11" style="105" customWidth="1"/>
    <col min="13104" max="13117" width="6.140625" style="105" customWidth="1"/>
    <col min="13118" max="13120" width="4.140625" style="105" customWidth="1"/>
    <col min="13121" max="13131" width="6.140625" style="105" customWidth="1"/>
    <col min="13132" max="13134" width="4.140625" style="105" customWidth="1"/>
    <col min="13135" max="13189" width="6.140625" style="105" customWidth="1"/>
    <col min="13190" max="13224" width="4.140625" style="105"/>
    <col min="13225" max="13226" width="4.5703125" style="105" customWidth="1"/>
    <col min="13227" max="13227" width="24.5703125" style="105" customWidth="1"/>
    <col min="13228" max="13228" width="9.42578125" style="105" customWidth="1"/>
    <col min="13229" max="13269" width="6.140625" style="105" customWidth="1"/>
    <col min="13270" max="13270" width="7.140625" style="105" customWidth="1"/>
    <col min="13271" max="13286" width="6.140625" style="105" customWidth="1"/>
    <col min="13287" max="13287" width="5.28515625" style="105" customWidth="1"/>
    <col min="13288" max="13304" width="6.140625" style="105" customWidth="1"/>
    <col min="13305" max="13305" width="6.42578125" style="105" customWidth="1"/>
    <col min="13306" max="13328" width="6.140625" style="105" customWidth="1"/>
    <col min="13329" max="13329" width="9.7109375" style="105" customWidth="1"/>
    <col min="13330" max="13331" width="6.140625" style="105" customWidth="1"/>
    <col min="13332" max="13332" width="9" style="105" customWidth="1"/>
    <col min="13333" max="13358" width="6.140625" style="105" customWidth="1"/>
    <col min="13359" max="13359" width="11" style="105" customWidth="1"/>
    <col min="13360" max="13373" width="6.140625" style="105" customWidth="1"/>
    <col min="13374" max="13376" width="4.140625" style="105" customWidth="1"/>
    <col min="13377" max="13387" width="6.140625" style="105" customWidth="1"/>
    <col min="13388" max="13390" width="4.140625" style="105" customWidth="1"/>
    <col min="13391" max="13445" width="6.140625" style="105" customWidth="1"/>
    <col min="13446" max="13480" width="4.140625" style="105"/>
    <col min="13481" max="13482" width="4.5703125" style="105" customWidth="1"/>
    <col min="13483" max="13483" width="24.5703125" style="105" customWidth="1"/>
    <col min="13484" max="13484" width="9.42578125" style="105" customWidth="1"/>
    <col min="13485" max="13525" width="6.140625" style="105" customWidth="1"/>
    <col min="13526" max="13526" width="7.140625" style="105" customWidth="1"/>
    <col min="13527" max="13542" width="6.140625" style="105" customWidth="1"/>
    <col min="13543" max="13543" width="5.28515625" style="105" customWidth="1"/>
    <col min="13544" max="13560" width="6.140625" style="105" customWidth="1"/>
    <col min="13561" max="13561" width="6.42578125" style="105" customWidth="1"/>
    <col min="13562" max="13584" width="6.140625" style="105" customWidth="1"/>
    <col min="13585" max="13585" width="9.7109375" style="105" customWidth="1"/>
    <col min="13586" max="13587" width="6.140625" style="105" customWidth="1"/>
    <col min="13588" max="13588" width="9" style="105" customWidth="1"/>
    <col min="13589" max="13614" width="6.140625" style="105" customWidth="1"/>
    <col min="13615" max="13615" width="11" style="105" customWidth="1"/>
    <col min="13616" max="13629" width="6.140625" style="105" customWidth="1"/>
    <col min="13630" max="13632" width="4.140625" style="105" customWidth="1"/>
    <col min="13633" max="13643" width="6.140625" style="105" customWidth="1"/>
    <col min="13644" max="13646" width="4.140625" style="105" customWidth="1"/>
    <col min="13647" max="13701" width="6.140625" style="105" customWidth="1"/>
    <col min="13702" max="13736" width="4.140625" style="105"/>
    <col min="13737" max="13738" width="4.5703125" style="105" customWidth="1"/>
    <col min="13739" max="13739" width="24.5703125" style="105" customWidth="1"/>
    <col min="13740" max="13740" width="9.42578125" style="105" customWidth="1"/>
    <col min="13741" max="13781" width="6.140625" style="105" customWidth="1"/>
    <col min="13782" max="13782" width="7.140625" style="105" customWidth="1"/>
    <col min="13783" max="13798" width="6.140625" style="105" customWidth="1"/>
    <col min="13799" max="13799" width="5.28515625" style="105" customWidth="1"/>
    <col min="13800" max="13816" width="6.140625" style="105" customWidth="1"/>
    <col min="13817" max="13817" width="6.42578125" style="105" customWidth="1"/>
    <col min="13818" max="13840" width="6.140625" style="105" customWidth="1"/>
    <col min="13841" max="13841" width="9.7109375" style="105" customWidth="1"/>
    <col min="13842" max="13843" width="6.140625" style="105" customWidth="1"/>
    <col min="13844" max="13844" width="9" style="105" customWidth="1"/>
    <col min="13845" max="13870" width="6.140625" style="105" customWidth="1"/>
    <col min="13871" max="13871" width="11" style="105" customWidth="1"/>
    <col min="13872" max="13885" width="6.140625" style="105" customWidth="1"/>
    <col min="13886" max="13888" width="4.140625" style="105" customWidth="1"/>
    <col min="13889" max="13899" width="6.140625" style="105" customWidth="1"/>
    <col min="13900" max="13902" width="4.140625" style="105" customWidth="1"/>
    <col min="13903" max="13957" width="6.140625" style="105" customWidth="1"/>
    <col min="13958" max="13992" width="4.140625" style="105"/>
    <col min="13993" max="13994" width="4.5703125" style="105" customWidth="1"/>
    <col min="13995" max="13995" width="24.5703125" style="105" customWidth="1"/>
    <col min="13996" max="13996" width="9.42578125" style="105" customWidth="1"/>
    <col min="13997" max="14037" width="6.140625" style="105" customWidth="1"/>
    <col min="14038" max="14038" width="7.140625" style="105" customWidth="1"/>
    <col min="14039" max="14054" width="6.140625" style="105" customWidth="1"/>
    <col min="14055" max="14055" width="5.28515625" style="105" customWidth="1"/>
    <col min="14056" max="14072" width="6.140625" style="105" customWidth="1"/>
    <col min="14073" max="14073" width="6.42578125" style="105" customWidth="1"/>
    <col min="14074" max="14096" width="6.140625" style="105" customWidth="1"/>
    <col min="14097" max="14097" width="9.7109375" style="105" customWidth="1"/>
    <col min="14098" max="14099" width="6.140625" style="105" customWidth="1"/>
    <col min="14100" max="14100" width="9" style="105" customWidth="1"/>
    <col min="14101" max="14126" width="6.140625" style="105" customWidth="1"/>
    <col min="14127" max="14127" width="11" style="105" customWidth="1"/>
    <col min="14128" max="14141" width="6.140625" style="105" customWidth="1"/>
    <col min="14142" max="14144" width="4.140625" style="105" customWidth="1"/>
    <col min="14145" max="14155" width="6.140625" style="105" customWidth="1"/>
    <col min="14156" max="14158" width="4.140625" style="105" customWidth="1"/>
    <col min="14159" max="14213" width="6.140625" style="105" customWidth="1"/>
    <col min="14214" max="14248" width="4.140625" style="105"/>
    <col min="14249" max="14250" width="4.5703125" style="105" customWidth="1"/>
    <col min="14251" max="14251" width="24.5703125" style="105" customWidth="1"/>
    <col min="14252" max="14252" width="9.42578125" style="105" customWidth="1"/>
    <col min="14253" max="14293" width="6.140625" style="105" customWidth="1"/>
    <col min="14294" max="14294" width="7.140625" style="105" customWidth="1"/>
    <col min="14295" max="14310" width="6.140625" style="105" customWidth="1"/>
    <col min="14311" max="14311" width="5.28515625" style="105" customWidth="1"/>
    <col min="14312" max="14328" width="6.140625" style="105" customWidth="1"/>
    <col min="14329" max="14329" width="6.42578125" style="105" customWidth="1"/>
    <col min="14330" max="14352" width="6.140625" style="105" customWidth="1"/>
    <col min="14353" max="14353" width="9.7109375" style="105" customWidth="1"/>
    <col min="14354" max="14355" width="6.140625" style="105" customWidth="1"/>
    <col min="14356" max="14356" width="9" style="105" customWidth="1"/>
    <col min="14357" max="14382" width="6.140625" style="105" customWidth="1"/>
    <col min="14383" max="14383" width="11" style="105" customWidth="1"/>
    <col min="14384" max="14397" width="6.140625" style="105" customWidth="1"/>
    <col min="14398" max="14400" width="4.140625" style="105" customWidth="1"/>
    <col min="14401" max="14411" width="6.140625" style="105" customWidth="1"/>
    <col min="14412" max="14414" width="4.140625" style="105" customWidth="1"/>
    <col min="14415" max="14469" width="6.140625" style="105" customWidth="1"/>
    <col min="14470" max="14504" width="4.140625" style="105"/>
    <col min="14505" max="14506" width="4.5703125" style="105" customWidth="1"/>
    <col min="14507" max="14507" width="24.5703125" style="105" customWidth="1"/>
    <col min="14508" max="14508" width="9.42578125" style="105" customWidth="1"/>
    <col min="14509" max="14549" width="6.140625" style="105" customWidth="1"/>
    <col min="14550" max="14550" width="7.140625" style="105" customWidth="1"/>
    <col min="14551" max="14566" width="6.140625" style="105" customWidth="1"/>
    <col min="14567" max="14567" width="5.28515625" style="105" customWidth="1"/>
    <col min="14568" max="14584" width="6.140625" style="105" customWidth="1"/>
    <col min="14585" max="14585" width="6.42578125" style="105" customWidth="1"/>
    <col min="14586" max="14608" width="6.140625" style="105" customWidth="1"/>
    <col min="14609" max="14609" width="9.7109375" style="105" customWidth="1"/>
    <col min="14610" max="14611" width="6.140625" style="105" customWidth="1"/>
    <col min="14612" max="14612" width="9" style="105" customWidth="1"/>
    <col min="14613" max="14638" width="6.140625" style="105" customWidth="1"/>
    <col min="14639" max="14639" width="11" style="105" customWidth="1"/>
    <col min="14640" max="14653" width="6.140625" style="105" customWidth="1"/>
    <col min="14654" max="14656" width="4.140625" style="105" customWidth="1"/>
    <col min="14657" max="14667" width="6.140625" style="105" customWidth="1"/>
    <col min="14668" max="14670" width="4.140625" style="105" customWidth="1"/>
    <col min="14671" max="14725" width="6.140625" style="105" customWidth="1"/>
    <col min="14726" max="14760" width="4.140625" style="105"/>
    <col min="14761" max="14762" width="4.5703125" style="105" customWidth="1"/>
    <col min="14763" max="14763" width="24.5703125" style="105" customWidth="1"/>
    <col min="14764" max="14764" width="9.42578125" style="105" customWidth="1"/>
    <col min="14765" max="14805" width="6.140625" style="105" customWidth="1"/>
    <col min="14806" max="14806" width="7.140625" style="105" customWidth="1"/>
    <col min="14807" max="14822" width="6.140625" style="105" customWidth="1"/>
    <col min="14823" max="14823" width="5.28515625" style="105" customWidth="1"/>
    <col min="14824" max="14840" width="6.140625" style="105" customWidth="1"/>
    <col min="14841" max="14841" width="6.42578125" style="105" customWidth="1"/>
    <col min="14842" max="14864" width="6.140625" style="105" customWidth="1"/>
    <col min="14865" max="14865" width="9.7109375" style="105" customWidth="1"/>
    <col min="14866" max="14867" width="6.140625" style="105" customWidth="1"/>
    <col min="14868" max="14868" width="9" style="105" customWidth="1"/>
    <col min="14869" max="14894" width="6.140625" style="105" customWidth="1"/>
    <col min="14895" max="14895" width="11" style="105" customWidth="1"/>
    <col min="14896" max="14909" width="6.140625" style="105" customWidth="1"/>
    <col min="14910" max="14912" width="4.140625" style="105" customWidth="1"/>
    <col min="14913" max="14923" width="6.140625" style="105" customWidth="1"/>
    <col min="14924" max="14926" width="4.140625" style="105" customWidth="1"/>
    <col min="14927" max="14981" width="6.140625" style="105" customWidth="1"/>
    <col min="14982" max="15016" width="4.140625" style="105"/>
    <col min="15017" max="15018" width="4.5703125" style="105" customWidth="1"/>
    <col min="15019" max="15019" width="24.5703125" style="105" customWidth="1"/>
    <col min="15020" max="15020" width="9.42578125" style="105" customWidth="1"/>
    <col min="15021" max="15061" width="6.140625" style="105" customWidth="1"/>
    <col min="15062" max="15062" width="7.140625" style="105" customWidth="1"/>
    <col min="15063" max="15078" width="6.140625" style="105" customWidth="1"/>
    <col min="15079" max="15079" width="5.28515625" style="105" customWidth="1"/>
    <col min="15080" max="15096" width="6.140625" style="105" customWidth="1"/>
    <col min="15097" max="15097" width="6.42578125" style="105" customWidth="1"/>
    <col min="15098" max="15120" width="6.140625" style="105" customWidth="1"/>
    <col min="15121" max="15121" width="9.7109375" style="105" customWidth="1"/>
    <col min="15122" max="15123" width="6.140625" style="105" customWidth="1"/>
    <col min="15124" max="15124" width="9" style="105" customWidth="1"/>
    <col min="15125" max="15150" width="6.140625" style="105" customWidth="1"/>
    <col min="15151" max="15151" width="11" style="105" customWidth="1"/>
    <col min="15152" max="15165" width="6.140625" style="105" customWidth="1"/>
    <col min="15166" max="15168" width="4.140625" style="105" customWidth="1"/>
    <col min="15169" max="15179" width="6.140625" style="105" customWidth="1"/>
    <col min="15180" max="15182" width="4.140625" style="105" customWidth="1"/>
    <col min="15183" max="15237" width="6.140625" style="105" customWidth="1"/>
    <col min="15238" max="15272" width="4.140625" style="105"/>
    <col min="15273" max="15274" width="4.5703125" style="105" customWidth="1"/>
    <col min="15275" max="15275" width="24.5703125" style="105" customWidth="1"/>
    <col min="15276" max="15276" width="9.42578125" style="105" customWidth="1"/>
    <col min="15277" max="15317" width="6.140625" style="105" customWidth="1"/>
    <col min="15318" max="15318" width="7.140625" style="105" customWidth="1"/>
    <col min="15319" max="15334" width="6.140625" style="105" customWidth="1"/>
    <col min="15335" max="15335" width="5.28515625" style="105" customWidth="1"/>
    <col min="15336" max="15352" width="6.140625" style="105" customWidth="1"/>
    <col min="15353" max="15353" width="6.42578125" style="105" customWidth="1"/>
    <col min="15354" max="15376" width="6.140625" style="105" customWidth="1"/>
    <col min="15377" max="15377" width="9.7109375" style="105" customWidth="1"/>
    <col min="15378" max="15379" width="6.140625" style="105" customWidth="1"/>
    <col min="15380" max="15380" width="9" style="105" customWidth="1"/>
    <col min="15381" max="15406" width="6.140625" style="105" customWidth="1"/>
    <col min="15407" max="15407" width="11" style="105" customWidth="1"/>
    <col min="15408" max="15421" width="6.140625" style="105" customWidth="1"/>
    <col min="15422" max="15424" width="4.140625" style="105" customWidth="1"/>
    <col min="15425" max="15435" width="6.140625" style="105" customWidth="1"/>
    <col min="15436" max="15438" width="4.140625" style="105" customWidth="1"/>
    <col min="15439" max="15493" width="6.140625" style="105" customWidth="1"/>
    <col min="15494" max="15528" width="4.140625" style="105"/>
    <col min="15529" max="15530" width="4.5703125" style="105" customWidth="1"/>
    <col min="15531" max="15531" width="24.5703125" style="105" customWidth="1"/>
    <col min="15532" max="15532" width="9.42578125" style="105" customWidth="1"/>
    <col min="15533" max="15573" width="6.140625" style="105" customWidth="1"/>
    <col min="15574" max="15574" width="7.140625" style="105" customWidth="1"/>
    <col min="15575" max="15590" width="6.140625" style="105" customWidth="1"/>
    <col min="15591" max="15591" width="5.28515625" style="105" customWidth="1"/>
    <col min="15592" max="15608" width="6.140625" style="105" customWidth="1"/>
    <col min="15609" max="15609" width="6.42578125" style="105" customWidth="1"/>
    <col min="15610" max="15632" width="6.140625" style="105" customWidth="1"/>
    <col min="15633" max="15633" width="9.7109375" style="105" customWidth="1"/>
    <col min="15634" max="15635" width="6.140625" style="105" customWidth="1"/>
    <col min="15636" max="15636" width="9" style="105" customWidth="1"/>
    <col min="15637" max="15662" width="6.140625" style="105" customWidth="1"/>
    <col min="15663" max="15663" width="11" style="105" customWidth="1"/>
    <col min="15664" max="15677" width="6.140625" style="105" customWidth="1"/>
    <col min="15678" max="15680" width="4.140625" style="105" customWidth="1"/>
    <col min="15681" max="15691" width="6.140625" style="105" customWidth="1"/>
    <col min="15692" max="15694" width="4.140625" style="105" customWidth="1"/>
    <col min="15695" max="15749" width="6.140625" style="105" customWidth="1"/>
    <col min="15750" max="15784" width="4.140625" style="105"/>
    <col min="15785" max="15786" width="4.5703125" style="105" customWidth="1"/>
    <col min="15787" max="15787" width="24.5703125" style="105" customWidth="1"/>
    <col min="15788" max="15788" width="9.42578125" style="105" customWidth="1"/>
    <col min="15789" max="15829" width="6.140625" style="105" customWidth="1"/>
    <col min="15830" max="15830" width="7.140625" style="105" customWidth="1"/>
    <col min="15831" max="15846" width="6.140625" style="105" customWidth="1"/>
    <col min="15847" max="15847" width="5.28515625" style="105" customWidth="1"/>
    <col min="15848" max="15864" width="6.140625" style="105" customWidth="1"/>
    <col min="15865" max="15865" width="6.42578125" style="105" customWidth="1"/>
    <col min="15866" max="15888" width="6.140625" style="105" customWidth="1"/>
    <col min="15889" max="15889" width="9.7109375" style="105" customWidth="1"/>
    <col min="15890" max="15891" width="6.140625" style="105" customWidth="1"/>
    <col min="15892" max="15892" width="9" style="105" customWidth="1"/>
    <col min="15893" max="15918" width="6.140625" style="105" customWidth="1"/>
    <col min="15919" max="15919" width="11" style="105" customWidth="1"/>
    <col min="15920" max="15933" width="6.140625" style="105" customWidth="1"/>
    <col min="15934" max="15936" width="4.140625" style="105" customWidth="1"/>
    <col min="15937" max="15947" width="6.140625" style="105" customWidth="1"/>
    <col min="15948" max="15950" width="4.140625" style="105" customWidth="1"/>
    <col min="15951" max="16005" width="6.140625" style="105" customWidth="1"/>
    <col min="16006" max="16040" width="4.140625" style="105"/>
    <col min="16041" max="16042" width="4.5703125" style="105" customWidth="1"/>
    <col min="16043" max="16043" width="24.5703125" style="105" customWidth="1"/>
    <col min="16044" max="16044" width="9.42578125" style="105" customWidth="1"/>
    <col min="16045" max="16085" width="6.140625" style="105" customWidth="1"/>
    <col min="16086" max="16086" width="7.140625" style="105" customWidth="1"/>
    <col min="16087" max="16102" width="6.140625" style="105" customWidth="1"/>
    <col min="16103" max="16103" width="5.28515625" style="105" customWidth="1"/>
    <col min="16104" max="16120" width="6.140625" style="105" customWidth="1"/>
    <col min="16121" max="16121" width="6.42578125" style="105" customWidth="1"/>
    <col min="16122" max="16144" width="6.140625" style="105" customWidth="1"/>
    <col min="16145" max="16145" width="9.7109375" style="105" customWidth="1"/>
    <col min="16146" max="16147" width="6.140625" style="105" customWidth="1"/>
    <col min="16148" max="16148" width="9" style="105" customWidth="1"/>
    <col min="16149" max="16174" width="6.140625" style="105" customWidth="1"/>
    <col min="16175" max="16175" width="11" style="105" customWidth="1"/>
    <col min="16176" max="16189" width="6.140625" style="105" customWidth="1"/>
    <col min="16190" max="16192" width="4.140625" style="105" customWidth="1"/>
    <col min="16193" max="16203" width="6.140625" style="105" customWidth="1"/>
    <col min="16204" max="16206" width="4.140625" style="105" customWidth="1"/>
    <col min="16207" max="16261" width="6.140625" style="105" customWidth="1"/>
    <col min="16262" max="16384" width="4.140625" style="105"/>
  </cols>
  <sheetData>
    <row r="2" spans="2:24">
      <c r="B2" s="179" t="s">
        <v>202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86"/>
    </row>
    <row r="3" spans="2:24">
      <c r="B3" s="180" t="s">
        <v>9</v>
      </c>
      <c r="C3" s="180" t="s">
        <v>10</v>
      </c>
      <c r="D3" s="181" t="s">
        <v>209</v>
      </c>
      <c r="E3" s="181"/>
      <c r="F3" s="181"/>
      <c r="G3" s="181"/>
      <c r="H3" s="181"/>
      <c r="I3" s="181"/>
      <c r="J3" s="181"/>
      <c r="K3" s="181" t="s">
        <v>210</v>
      </c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07"/>
    </row>
    <row r="4" spans="2:24">
      <c r="B4" s="180"/>
      <c r="C4" s="180"/>
      <c r="D4" s="180" t="s">
        <v>203</v>
      </c>
      <c r="E4" s="180" t="s">
        <v>208</v>
      </c>
      <c r="F4" s="182" t="s">
        <v>204</v>
      </c>
      <c r="G4" s="182"/>
      <c r="H4" s="182"/>
      <c r="I4" s="180" t="s">
        <v>195</v>
      </c>
      <c r="J4" s="180" t="s">
        <v>196</v>
      </c>
      <c r="K4" s="180" t="s">
        <v>54</v>
      </c>
      <c r="L4" s="180" t="s">
        <v>213</v>
      </c>
      <c r="M4" s="180" t="s">
        <v>214</v>
      </c>
      <c r="N4" s="180"/>
      <c r="O4" s="180" t="s">
        <v>211</v>
      </c>
      <c r="P4" s="180" t="s">
        <v>197</v>
      </c>
      <c r="Q4" s="180" t="s">
        <v>198</v>
      </c>
      <c r="R4" s="180" t="s">
        <v>199</v>
      </c>
      <c r="S4" s="180" t="s">
        <v>200</v>
      </c>
      <c r="T4" s="180" t="s">
        <v>201</v>
      </c>
      <c r="U4" s="180" t="s">
        <v>217</v>
      </c>
      <c r="V4" s="180" t="s">
        <v>212</v>
      </c>
      <c r="W4" s="180" t="s">
        <v>216</v>
      </c>
      <c r="X4" s="180" t="s">
        <v>257</v>
      </c>
    </row>
    <row r="5" spans="2:24" ht="36">
      <c r="B5" s="180"/>
      <c r="C5" s="180"/>
      <c r="D5" s="180"/>
      <c r="E5" s="180"/>
      <c r="F5" s="183" t="s">
        <v>205</v>
      </c>
      <c r="G5" s="183" t="s">
        <v>206</v>
      </c>
      <c r="H5" s="183" t="s">
        <v>207</v>
      </c>
      <c r="I5" s="180"/>
      <c r="J5" s="180"/>
      <c r="K5" s="180"/>
      <c r="L5" s="180"/>
      <c r="M5" s="183" t="s">
        <v>215</v>
      </c>
      <c r="N5" s="183" t="s">
        <v>136</v>
      </c>
      <c r="O5" s="180"/>
      <c r="P5" s="180"/>
      <c r="Q5" s="180"/>
      <c r="R5" s="180"/>
      <c r="S5" s="180"/>
      <c r="T5" s="180"/>
      <c r="U5" s="180"/>
      <c r="V5" s="180"/>
      <c r="W5" s="180"/>
      <c r="X5" s="180"/>
    </row>
    <row r="6" spans="2:24" ht="21" customHeight="1">
      <c r="B6" s="178">
        <v>1</v>
      </c>
      <c r="C6" s="151" t="s">
        <v>250</v>
      </c>
      <c r="D6" s="177">
        <f>E6+I6</f>
        <v>40294.800000000003</v>
      </c>
      <c r="E6" s="178">
        <v>31624.2</v>
      </c>
      <c r="F6" s="177">
        <v>0</v>
      </c>
      <c r="G6" s="178">
        <f>19082.7+6385.1</f>
        <v>25467.800000000003</v>
      </c>
      <c r="H6" s="178">
        <f>E6-G6</f>
        <v>6156.3999999999978</v>
      </c>
      <c r="I6" s="178">
        <v>8670.6</v>
      </c>
      <c r="J6" s="178">
        <v>5063.3</v>
      </c>
      <c r="K6" s="177">
        <f>L6+O6+P6+Q6+R6+S6+T6+U6+V6</f>
        <v>39912.999999999993</v>
      </c>
      <c r="L6" s="178">
        <v>21062.6</v>
      </c>
      <c r="M6" s="178">
        <v>730.1</v>
      </c>
      <c r="N6" s="178">
        <v>10675.1</v>
      </c>
      <c r="O6" s="178">
        <v>6338.3</v>
      </c>
      <c r="P6" s="178">
        <v>126.2</v>
      </c>
      <c r="Q6" s="177">
        <v>0</v>
      </c>
      <c r="R6" s="178">
        <v>1952.1</v>
      </c>
      <c r="S6" s="177">
        <v>0</v>
      </c>
      <c r="T6" s="178">
        <v>3659.1</v>
      </c>
      <c r="U6" s="177">
        <v>2158</v>
      </c>
      <c r="V6" s="178">
        <v>4616.7</v>
      </c>
      <c r="W6" s="178">
        <v>3855.2</v>
      </c>
      <c r="X6" s="177">
        <f>D6-K6</f>
        <v>381.80000000001019</v>
      </c>
    </row>
    <row r="7" spans="2:24" ht="25.5" customHeight="1">
      <c r="B7" s="178">
        <v>2</v>
      </c>
      <c r="C7" s="151" t="s">
        <v>251</v>
      </c>
      <c r="D7" s="177">
        <f>E7+I7</f>
        <v>32656.5</v>
      </c>
      <c r="E7" s="178">
        <v>28275.9</v>
      </c>
      <c r="F7" s="177">
        <v>0</v>
      </c>
      <c r="G7" s="177">
        <f>15902+7662.8</f>
        <v>23564.799999999999</v>
      </c>
      <c r="H7" s="177">
        <f>E7-G7</f>
        <v>4711.1000000000022</v>
      </c>
      <c r="I7" s="178">
        <v>4380.6000000000004</v>
      </c>
      <c r="J7" s="178">
        <v>4372.8999999999996</v>
      </c>
      <c r="K7" s="177">
        <f>L7+O7+P7+Q7+R7+S7+T7+U7+V7</f>
        <v>32434.1</v>
      </c>
      <c r="L7" s="178">
        <v>19196.3</v>
      </c>
      <c r="M7" s="178">
        <v>794.9</v>
      </c>
      <c r="N7" s="178">
        <v>8721.4</v>
      </c>
      <c r="O7" s="178">
        <v>5684.3</v>
      </c>
      <c r="P7" s="178">
        <v>62.2</v>
      </c>
      <c r="Q7" s="177">
        <v>0</v>
      </c>
      <c r="R7" s="178">
        <v>1322.7</v>
      </c>
      <c r="S7" s="177">
        <v>0</v>
      </c>
      <c r="T7" s="178">
        <v>365.1</v>
      </c>
      <c r="U7" s="177">
        <v>1242</v>
      </c>
      <c r="V7" s="178">
        <v>4561.5</v>
      </c>
      <c r="W7" s="178">
        <v>3351.5</v>
      </c>
      <c r="X7" s="177">
        <f t="shared" ref="X7:X10" si="0">D7-K7</f>
        <v>222.40000000000146</v>
      </c>
    </row>
    <row r="8" spans="2:24" ht="27.75" customHeight="1">
      <c r="B8" s="178">
        <v>3</v>
      </c>
      <c r="C8" s="151" t="s">
        <v>246</v>
      </c>
      <c r="D8" s="177">
        <f>E8+I8</f>
        <v>21576.3</v>
      </c>
      <c r="E8" s="178">
        <v>19056.099999999999</v>
      </c>
      <c r="F8" s="177">
        <v>0</v>
      </c>
      <c r="G8" s="178">
        <f>9901.4+5421</f>
        <v>15322.4</v>
      </c>
      <c r="H8" s="178">
        <f>E8-G8</f>
        <v>3733.6999999999989</v>
      </c>
      <c r="I8" s="178">
        <v>2520.1999999999998</v>
      </c>
      <c r="J8" s="178">
        <v>2515.1999999999998</v>
      </c>
      <c r="K8" s="177">
        <f>L8+O8+P8+Q8+R8+S8+T8+U8+V8</f>
        <v>21660.5</v>
      </c>
      <c r="L8" s="178">
        <v>12935.8</v>
      </c>
      <c r="M8" s="178">
        <v>1316.1</v>
      </c>
      <c r="N8" s="178">
        <v>5406.4</v>
      </c>
      <c r="O8" s="178">
        <v>3876.1</v>
      </c>
      <c r="P8" s="178">
        <v>33.5</v>
      </c>
      <c r="Q8" s="177">
        <v>0</v>
      </c>
      <c r="R8" s="178">
        <v>768.4</v>
      </c>
      <c r="S8" s="177">
        <v>0</v>
      </c>
      <c r="T8" s="177">
        <v>199</v>
      </c>
      <c r="U8" s="178">
        <v>964.3</v>
      </c>
      <c r="V8" s="178">
        <v>2883.4</v>
      </c>
      <c r="W8" s="178">
        <v>2395.4</v>
      </c>
      <c r="X8" s="177">
        <f t="shared" si="0"/>
        <v>-84.200000000000728</v>
      </c>
    </row>
    <row r="9" spans="2:24" ht="18.75" customHeight="1">
      <c r="B9" s="178">
        <v>4</v>
      </c>
      <c r="C9" s="25" t="s">
        <v>253</v>
      </c>
      <c r="D9" s="177">
        <f>E9+I9</f>
        <v>25783.9</v>
      </c>
      <c r="E9" s="178">
        <v>22585.4</v>
      </c>
      <c r="F9" s="177">
        <v>0</v>
      </c>
      <c r="G9" s="178">
        <f>11701.7+5951.1</f>
        <v>17652.800000000003</v>
      </c>
      <c r="H9" s="178">
        <f>E9-G9</f>
        <v>4932.5999999999985</v>
      </c>
      <c r="I9" s="178">
        <v>3198.5</v>
      </c>
      <c r="J9" s="178">
        <v>3187.6</v>
      </c>
      <c r="K9" s="177">
        <f>L9+O9+P9+Q9+R9+S9+T9+U9+V9</f>
        <v>25702.899999999998</v>
      </c>
      <c r="L9" s="177">
        <v>14764</v>
      </c>
      <c r="M9" s="178">
        <v>725.3</v>
      </c>
      <c r="N9" s="177">
        <v>5679</v>
      </c>
      <c r="O9" s="178">
        <v>4545.8</v>
      </c>
      <c r="P9" s="178">
        <v>64.900000000000006</v>
      </c>
      <c r="Q9" s="177">
        <v>0</v>
      </c>
      <c r="R9" s="178">
        <v>783.6</v>
      </c>
      <c r="S9" s="177">
        <v>0</v>
      </c>
      <c r="T9" s="178">
        <v>326.2</v>
      </c>
      <c r="U9" s="178">
        <v>1624.1</v>
      </c>
      <c r="V9" s="178">
        <v>3594.3</v>
      </c>
      <c r="W9" s="178">
        <v>2604.6999999999998</v>
      </c>
      <c r="X9" s="177">
        <f t="shared" si="0"/>
        <v>81.000000000003638</v>
      </c>
    </row>
    <row r="10" spans="2:24" ht="24">
      <c r="B10" s="178">
        <v>5</v>
      </c>
      <c r="C10" s="151" t="s">
        <v>249</v>
      </c>
      <c r="D10" s="177">
        <f>E10+I10</f>
        <v>40980.5</v>
      </c>
      <c r="E10" s="178">
        <v>34884.800000000003</v>
      </c>
      <c r="F10" s="177">
        <v>0</v>
      </c>
      <c r="G10" s="178">
        <f>19742.8+8830.9</f>
        <v>28573.699999999997</v>
      </c>
      <c r="H10" s="178">
        <f>E10-G10</f>
        <v>6311.1000000000058</v>
      </c>
      <c r="I10" s="178">
        <v>6095.7</v>
      </c>
      <c r="J10" s="177">
        <v>5065</v>
      </c>
      <c r="K10" s="177">
        <f>L10+O10+P10+Q10+R10+S10+T10+U10+V10</f>
        <v>40949.899999999994</v>
      </c>
      <c r="L10" s="178">
        <v>24182.6</v>
      </c>
      <c r="M10" s="178">
        <v>2111.3000000000002</v>
      </c>
      <c r="N10" s="178">
        <v>10299.799999999999</v>
      </c>
      <c r="O10" s="178">
        <v>7243.2</v>
      </c>
      <c r="P10" s="178">
        <v>63.1</v>
      </c>
      <c r="Q10" s="178">
        <v>1.6</v>
      </c>
      <c r="R10" s="178">
        <v>1896.6</v>
      </c>
      <c r="S10" s="177">
        <v>0</v>
      </c>
      <c r="T10" s="178">
        <v>452.5</v>
      </c>
      <c r="U10" s="178">
        <v>1095.2</v>
      </c>
      <c r="V10" s="178">
        <v>6015.1</v>
      </c>
      <c r="W10" s="178">
        <v>4685.2</v>
      </c>
      <c r="X10" s="177">
        <f t="shared" si="0"/>
        <v>30.600000000005821</v>
      </c>
    </row>
    <row r="11" spans="2:24" ht="25.5" customHeight="1">
      <c r="B11" s="178"/>
      <c r="C11" s="178" t="s">
        <v>258</v>
      </c>
      <c r="D11" s="177">
        <f t="shared" ref="D11:L11" si="1">SUM(D6:D10)</f>
        <v>161292</v>
      </c>
      <c r="E11" s="178">
        <f t="shared" si="1"/>
        <v>136426.40000000002</v>
      </c>
      <c r="F11" s="177">
        <f t="shared" si="1"/>
        <v>0</v>
      </c>
      <c r="G11" s="178">
        <f t="shared" si="1"/>
        <v>110581.50000000001</v>
      </c>
      <c r="H11" s="177">
        <f t="shared" si="1"/>
        <v>25844.9</v>
      </c>
      <c r="I11" s="177">
        <f t="shared" si="1"/>
        <v>24865.600000000002</v>
      </c>
      <c r="J11" s="177">
        <f t="shared" si="1"/>
        <v>20204</v>
      </c>
      <c r="K11" s="177">
        <f t="shared" si="1"/>
        <v>160660.39999999997</v>
      </c>
      <c r="L11" s="178">
        <f t="shared" si="1"/>
        <v>92141.299999999988</v>
      </c>
      <c r="M11" s="178">
        <f t="shared" ref="M11:W11" si="2">SUM(M6:M10)</f>
        <v>5677.7</v>
      </c>
      <c r="N11" s="178">
        <f t="shared" si="2"/>
        <v>40781.699999999997</v>
      </c>
      <c r="O11" s="178">
        <f t="shared" si="2"/>
        <v>27687.7</v>
      </c>
      <c r="P11" s="178">
        <f>SUM(P6:P10)</f>
        <v>349.90000000000003</v>
      </c>
      <c r="Q11" s="178">
        <f t="shared" si="2"/>
        <v>1.6</v>
      </c>
      <c r="R11" s="178">
        <f t="shared" si="2"/>
        <v>6723.4</v>
      </c>
      <c r="S11" s="178">
        <f t="shared" si="2"/>
        <v>0</v>
      </c>
      <c r="T11" s="178">
        <f t="shared" si="2"/>
        <v>5001.8999999999996</v>
      </c>
      <c r="U11" s="178">
        <f t="shared" si="2"/>
        <v>7083.5999999999995</v>
      </c>
      <c r="V11" s="177">
        <f t="shared" si="2"/>
        <v>21671</v>
      </c>
      <c r="W11" s="177">
        <f t="shared" si="2"/>
        <v>16892</v>
      </c>
      <c r="X11" s="177">
        <f>SUM(X6:X10)</f>
        <v>631.60000000002037</v>
      </c>
    </row>
    <row r="12" spans="2:24">
      <c r="C12" s="106"/>
    </row>
  </sheetData>
  <mergeCells count="23">
    <mergeCell ref="W4:W5"/>
    <mergeCell ref="X4:X5"/>
    <mergeCell ref="R4:R5"/>
    <mergeCell ref="S4:S5"/>
    <mergeCell ref="T4:T5"/>
    <mergeCell ref="U4:U5"/>
    <mergeCell ref="V4:V5"/>
    <mergeCell ref="B2:W2"/>
    <mergeCell ref="B3:B5"/>
    <mergeCell ref="C3:C5"/>
    <mergeCell ref="D3:J3"/>
    <mergeCell ref="K3:W3"/>
    <mergeCell ref="D4:D5"/>
    <mergeCell ref="E4:E5"/>
    <mergeCell ref="F4:H4"/>
    <mergeCell ref="I4:I5"/>
    <mergeCell ref="J4:J5"/>
    <mergeCell ref="K4:K5"/>
    <mergeCell ref="L4:L5"/>
    <mergeCell ref="M4:N4"/>
    <mergeCell ref="O4:O5"/>
    <mergeCell ref="P4:P5"/>
    <mergeCell ref="Q4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1-2</vt:lpstr>
      <vt:lpstr>раздел 3.1</vt:lpstr>
      <vt:lpstr>раздел 3.2 3.3</vt:lpstr>
      <vt:lpstr>раздел 4</vt:lpstr>
      <vt:lpstr>раздел 5</vt:lpstr>
      <vt:lpstr>для бюджета</vt:lpstr>
      <vt:lpstr>детодни</vt:lpstr>
      <vt:lpstr>доходы_расходы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2021-01-22T02:57:10Z</dcterms:modified>
</cp:coreProperties>
</file>