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760" activeTab="0"/>
  </bookViews>
  <sheets>
    <sheet name="ПРИЛОЖЕНИЕ 1" sheetId="1" r:id="rId1"/>
    <sheet name="ПРИЛОЖЕНИЕ 2" sheetId="2" r:id="rId2"/>
    <sheet name="расчет по формуле" sheetId="3" r:id="rId3"/>
  </sheets>
  <definedNames>
    <definedName name="_xlnm.Print_Area" localSheetId="0">'ПРИЛОЖЕНИЕ 1'!$A$1:$L$67</definedName>
    <definedName name="_xlnm.Print_Area" localSheetId="1">'ПРИЛОЖЕНИЕ 2'!$A$1:$L$68</definedName>
  </definedNames>
  <calcPr fullCalcOnLoad="1" refMode="R1C1"/>
</workbook>
</file>

<file path=xl/sharedStrings.xml><?xml version="1.0" encoding="utf-8"?>
<sst xmlns="http://schemas.openxmlformats.org/spreadsheetml/2006/main" count="267" uniqueCount="59">
  <si>
    <t>№</t>
  </si>
  <si>
    <t>Наименование муниципальной услуги</t>
  </si>
  <si>
    <t>Базовый норматив на оказание муниципальной услуги</t>
  </si>
  <si>
    <t>в том числе</t>
  </si>
  <si>
    <t>Оплата труда с начислениями работников, непосредственно связанных с оказанием муниципальной услуги</t>
  </si>
  <si>
    <t>Единица объема услуги</t>
  </si>
  <si>
    <t>1 человеко-час</t>
  </si>
  <si>
    <t>тыс. руб.</t>
  </si>
  <si>
    <t xml:space="preserve">Затраты на коммунальные услуги </t>
  </si>
  <si>
    <t>Приложение №1</t>
  </si>
  <si>
    <t>МАОУ ДО ШТЭО</t>
  </si>
  <si>
    <t>Художественное направление</t>
  </si>
  <si>
    <t>Туристско- краеведческое направление</t>
  </si>
  <si>
    <t>МАОУ ДО ДДТ "Эврика"</t>
  </si>
  <si>
    <t>Технической направление</t>
  </si>
  <si>
    <t>Художественное направление (дети-инвалиды)</t>
  </si>
  <si>
    <t>Социальное направление</t>
  </si>
  <si>
    <t>МАОУ ДО ЦНК "Баяр"</t>
  </si>
  <si>
    <t>Физкульотурно- спортивное направление</t>
  </si>
  <si>
    <t>Социально- педагогическое направление</t>
  </si>
  <si>
    <t>МБОУ ДО ДЮСШ</t>
  </si>
  <si>
    <t>Командные- игровые виды спорта (этап начальной подготовки)</t>
  </si>
  <si>
    <t>Командные игровые виды спорта (тренировочный этап)</t>
  </si>
  <si>
    <t>Сложно-координационные виды (этап начальной подготовки)</t>
  </si>
  <si>
    <t>Сложно-координационные виды (тренировочный этап)</t>
  </si>
  <si>
    <t>кол-во месяцев</t>
  </si>
  <si>
    <t>МБОУ ОЛ Радуга</t>
  </si>
  <si>
    <t>Затраты на уплату налогов (руб.)</t>
  </si>
  <si>
    <t>Итого по нормативным затратам</t>
  </si>
  <si>
    <t>Приложение №2</t>
  </si>
  <si>
    <t>Приложение № 1</t>
  </si>
  <si>
    <t>Коэффициент выравнивания</t>
  </si>
  <si>
    <t>Исполнитель Кейль Светлана Александровна (83013021918)</t>
  </si>
  <si>
    <t>Территориальный корректирующий коэффициент</t>
  </si>
  <si>
    <t>МАДОУ "СЦрр-дс "Золотой ключик"</t>
  </si>
  <si>
    <t>число человек</t>
  </si>
  <si>
    <t>Обучающеися за исключением обучающихся с ограниченными возможностями здоровья (ОВЗ) и детей-инвалидов (от 1 года 6 мес.до 3 дет)</t>
  </si>
  <si>
    <t>Обучающеися за исключением обучающихся с ограниченными возможностями здоровья (ОВЗ) и детей-инвалидов (от  3 лет до 8 лет)</t>
  </si>
  <si>
    <t>Дети -инвалиды</t>
  </si>
  <si>
    <t>МАДОУ "Детский сад "Брусничка"</t>
  </si>
  <si>
    <t xml:space="preserve"> МАДОУ ЦРР-ДС"Теремок"</t>
  </si>
  <si>
    <t>МАДОУ дс/кв "Серебрянное копытце"</t>
  </si>
  <si>
    <t>МАДОУ ясли-сад "Подснежник" к/в</t>
  </si>
  <si>
    <t>Базовый норматив на оказание муниципальной услуги (выполнение работ)</t>
  </si>
  <si>
    <t>Объем муниципальной услуги (выполнение работ)</t>
  </si>
  <si>
    <t>МАОУ "СОШ № 1"</t>
  </si>
  <si>
    <t>Реализация основных общеобразовательных программ начального образования</t>
  </si>
  <si>
    <t>человек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</si>
  <si>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</si>
  <si>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</si>
  <si>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МАОУ "СОШ № 3"</t>
  </si>
  <si>
    <t>МАОУ "СОШ № 11"</t>
  </si>
  <si>
    <t>МАОУ "Лицей № 6"</t>
  </si>
  <si>
    <t>МАОУ "Гимназия № 5" имени Л.В.Усыниной</t>
  </si>
  <si>
    <t>МАДОУ "СЦРР-дс "Золотой ключик"</t>
  </si>
  <si>
    <t>Финансовое обеспечение выполнения муниципального задания на 2023 год</t>
  </si>
  <si>
    <t>Дети -инвалиды от 3 до 8 лет</t>
  </si>
  <si>
    <t>Естественнонаучные</t>
  </si>
  <si>
    <t>Утвердили на 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</si>
</sst>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[$-FC19]d\ mmmm\ yyyy\ &quot;г.&quot;"/>
    <numFmt numFmtId="189" formatCode="#,##0.00000"/>
    <numFmt numFmtId="190" formatCode="#,##0.000000"/>
    <numFmt numFmtId="191" formatCode="#,##0.000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wrapText="1"/>
    </xf>
    <xf numFmtId="4" fontId="2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2" fillId="33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91" fontId="5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7" fillId="33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center" vertical="center"/>
    </xf>
    <xf numFmtId="189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/>
    </xf>
    <xf numFmtId="177" fontId="1" fillId="0" borderId="14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191" fontId="51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right" vertical="center" wrapText="1"/>
    </xf>
    <xf numFmtId="191" fontId="52" fillId="0" borderId="14" xfId="0" applyNumberFormat="1" applyFont="1" applyBorder="1" applyAlignment="1">
      <alignment horizontal="right" vertical="center" wrapText="1"/>
    </xf>
    <xf numFmtId="191" fontId="52" fillId="0" borderId="15" xfId="0" applyNumberFormat="1" applyFont="1" applyBorder="1" applyAlignment="1">
      <alignment horizontal="right" vertical="center" wrapText="1"/>
    </xf>
    <xf numFmtId="191" fontId="52" fillId="0" borderId="16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right" vertical="center" wrapText="1"/>
    </xf>
    <xf numFmtId="0" fontId="52" fillId="0" borderId="16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9"/>
  <sheetViews>
    <sheetView tabSelected="1" view="pageBreakPreview" zoomScale="90" zoomScaleSheetLayoutView="90" zoomScalePageLayoutView="0" workbookViewId="0" topLeftCell="A22">
      <selection activeCell="D46" sqref="D46"/>
    </sheetView>
  </sheetViews>
  <sheetFormatPr defaultColWidth="9.00390625" defaultRowHeight="12.75"/>
  <cols>
    <col min="1" max="1" width="3.25390625" style="3" customWidth="1"/>
    <col min="2" max="2" width="30.75390625" style="2" customWidth="1"/>
    <col min="3" max="3" width="15.375" style="0" customWidth="1"/>
    <col min="4" max="4" width="18.375" style="0" customWidth="1"/>
    <col min="5" max="5" width="15.375" style="0" hidden="1" customWidth="1"/>
    <col min="6" max="6" width="10.875" style="0" hidden="1" customWidth="1"/>
    <col min="7" max="7" width="19.25390625" style="0" customWidth="1"/>
    <col min="8" max="8" width="15.375" style="0" hidden="1" customWidth="1"/>
    <col min="9" max="9" width="10.875" style="0" hidden="1" customWidth="1"/>
    <col min="10" max="10" width="19.00390625" style="0" customWidth="1"/>
    <col min="11" max="11" width="15.375" style="0" hidden="1" customWidth="1"/>
    <col min="12" max="12" width="10.875" style="0" hidden="1" customWidth="1"/>
  </cols>
  <sheetData>
    <row r="1" spans="7:12" ht="15.75">
      <c r="G1" s="75" t="s">
        <v>30</v>
      </c>
      <c r="H1" s="75"/>
      <c r="I1" s="75"/>
      <c r="J1" s="75"/>
      <c r="L1" s="6" t="s">
        <v>9</v>
      </c>
    </row>
    <row r="2" spans="7:12" ht="15.75">
      <c r="G2" s="75"/>
      <c r="H2" s="75"/>
      <c r="I2" s="75"/>
      <c r="J2" s="75"/>
      <c r="K2" s="75"/>
      <c r="L2" s="75"/>
    </row>
    <row r="3" ht="15.75">
      <c r="L3" s="5" t="s">
        <v>7</v>
      </c>
    </row>
    <row r="4" spans="1:12" s="1" customFormat="1" ht="15.75" customHeight="1">
      <c r="A4" s="82" t="s">
        <v>0</v>
      </c>
      <c r="B4" s="83" t="s">
        <v>1</v>
      </c>
      <c r="C4" s="83" t="s">
        <v>5</v>
      </c>
      <c r="D4" s="90">
        <v>2023</v>
      </c>
      <c r="E4" s="90"/>
      <c r="F4" s="90"/>
      <c r="G4" s="90">
        <v>2024</v>
      </c>
      <c r="H4" s="90"/>
      <c r="I4" s="90"/>
      <c r="J4" s="90">
        <v>2025</v>
      </c>
      <c r="K4" s="90"/>
      <c r="L4" s="90"/>
    </row>
    <row r="5" spans="1:12" s="1" customFormat="1" ht="15.75">
      <c r="A5" s="82"/>
      <c r="B5" s="83"/>
      <c r="C5" s="83"/>
      <c r="D5" s="90" t="s">
        <v>2</v>
      </c>
      <c r="E5" s="83" t="s">
        <v>3</v>
      </c>
      <c r="F5" s="83"/>
      <c r="G5" s="90" t="s">
        <v>2</v>
      </c>
      <c r="H5" s="83" t="s">
        <v>3</v>
      </c>
      <c r="I5" s="83"/>
      <c r="J5" s="90" t="s">
        <v>2</v>
      </c>
      <c r="K5" s="83" t="s">
        <v>3</v>
      </c>
      <c r="L5" s="83"/>
    </row>
    <row r="6" spans="1:12" s="1" customFormat="1" ht="115.5" customHeight="1">
      <c r="A6" s="82"/>
      <c r="B6" s="83"/>
      <c r="C6" s="83"/>
      <c r="D6" s="90"/>
      <c r="E6" s="4" t="s">
        <v>4</v>
      </c>
      <c r="F6" s="4" t="s">
        <v>8</v>
      </c>
      <c r="G6" s="90"/>
      <c r="H6" s="4" t="s">
        <v>4</v>
      </c>
      <c r="I6" s="4" t="s">
        <v>8</v>
      </c>
      <c r="J6" s="90"/>
      <c r="K6" s="4" t="s">
        <v>4</v>
      </c>
      <c r="L6" s="4" t="s">
        <v>8</v>
      </c>
    </row>
    <row r="7" spans="1:12" s="1" customFormat="1" ht="31.5" customHeight="1">
      <c r="A7" s="79">
        <v>1</v>
      </c>
      <c r="B7" s="87" t="s">
        <v>40</v>
      </c>
      <c r="C7" s="88"/>
      <c r="D7" s="88"/>
      <c r="E7" s="88"/>
      <c r="F7" s="88"/>
      <c r="G7" s="88"/>
      <c r="H7" s="88"/>
      <c r="I7" s="88"/>
      <c r="J7" s="89"/>
      <c r="K7" s="4"/>
      <c r="L7" s="4"/>
    </row>
    <row r="8" spans="1:12" s="1" customFormat="1" ht="85.5" customHeight="1">
      <c r="A8" s="80"/>
      <c r="B8" s="55" t="s">
        <v>36</v>
      </c>
      <c r="C8" s="84" t="s">
        <v>35</v>
      </c>
      <c r="D8" s="17">
        <v>128637.73</v>
      </c>
      <c r="E8" s="17"/>
      <c r="F8" s="17"/>
      <c r="G8" s="7">
        <f>D8</f>
        <v>128637.73</v>
      </c>
      <c r="H8" s="7"/>
      <c r="I8" s="45"/>
      <c r="J8" s="43">
        <f>D8</f>
        <v>128637.73</v>
      </c>
      <c r="K8" s="4"/>
      <c r="L8" s="4"/>
    </row>
    <row r="9" spans="1:12" s="1" customFormat="1" ht="81.75" customHeight="1">
      <c r="A9" s="80"/>
      <c r="B9" s="56" t="s">
        <v>37</v>
      </c>
      <c r="C9" s="85"/>
      <c r="D9" s="17">
        <f>D8</f>
        <v>128637.73</v>
      </c>
      <c r="E9" s="17"/>
      <c r="F9" s="17"/>
      <c r="G9" s="7">
        <f>D9</f>
        <v>128637.73</v>
      </c>
      <c r="H9" s="7"/>
      <c r="I9" s="45"/>
      <c r="J9" s="43">
        <f>D9</f>
        <v>128637.73</v>
      </c>
      <c r="K9" s="4"/>
      <c r="L9" s="4"/>
    </row>
    <row r="10" spans="1:12" s="1" customFormat="1" ht="31.5" customHeight="1">
      <c r="A10" s="81"/>
      <c r="B10" s="56" t="s">
        <v>38</v>
      </c>
      <c r="C10" s="86"/>
      <c r="D10" s="17">
        <f>D8</f>
        <v>128637.73</v>
      </c>
      <c r="E10" s="17"/>
      <c r="F10" s="17"/>
      <c r="G10" s="7">
        <f>D10</f>
        <v>128637.73</v>
      </c>
      <c r="H10" s="7"/>
      <c r="I10" s="45"/>
      <c r="J10" s="43">
        <f>D10</f>
        <v>128637.73</v>
      </c>
      <c r="K10" s="4"/>
      <c r="L10" s="4"/>
    </row>
    <row r="11" spans="1:12" s="1" customFormat="1" ht="31.5" customHeight="1">
      <c r="A11" s="65"/>
      <c r="B11" s="56" t="s">
        <v>56</v>
      </c>
      <c r="C11" s="30"/>
      <c r="D11" s="17">
        <f>D8</f>
        <v>128637.73</v>
      </c>
      <c r="E11" s="17"/>
      <c r="F11" s="17"/>
      <c r="G11" s="7">
        <f>D11</f>
        <v>128637.73</v>
      </c>
      <c r="H11" s="7"/>
      <c r="I11" s="45"/>
      <c r="J11" s="43">
        <f>D11</f>
        <v>128637.73</v>
      </c>
      <c r="K11" s="4"/>
      <c r="L11" s="4"/>
    </row>
    <row r="12" spans="1:12" s="1" customFormat="1" ht="28.5" customHeight="1">
      <c r="A12" s="79">
        <v>2</v>
      </c>
      <c r="B12" s="92" t="s">
        <v>39</v>
      </c>
      <c r="C12" s="93"/>
      <c r="D12" s="93"/>
      <c r="E12" s="93"/>
      <c r="F12" s="93"/>
      <c r="G12" s="93"/>
      <c r="H12" s="93"/>
      <c r="I12" s="93"/>
      <c r="J12" s="94"/>
      <c r="K12" s="4"/>
      <c r="L12" s="4"/>
    </row>
    <row r="13" spans="1:12" s="1" customFormat="1" ht="84" customHeight="1">
      <c r="A13" s="80"/>
      <c r="B13" s="55" t="s">
        <v>36</v>
      </c>
      <c r="C13" s="84" t="s">
        <v>35</v>
      </c>
      <c r="D13" s="17">
        <v>140421.75</v>
      </c>
      <c r="E13" s="17"/>
      <c r="F13" s="17"/>
      <c r="G13" s="7">
        <f>D13</f>
        <v>140421.75</v>
      </c>
      <c r="H13" s="7"/>
      <c r="I13" s="45"/>
      <c r="J13" s="43">
        <f>D13</f>
        <v>140421.75</v>
      </c>
      <c r="K13" s="4"/>
      <c r="L13" s="4"/>
    </row>
    <row r="14" spans="1:12" s="1" customFormat="1" ht="81.75" customHeight="1">
      <c r="A14" s="80"/>
      <c r="B14" s="56" t="s">
        <v>37</v>
      </c>
      <c r="C14" s="85"/>
      <c r="D14" s="17">
        <f>D13</f>
        <v>140421.75</v>
      </c>
      <c r="E14" s="17"/>
      <c r="F14" s="17"/>
      <c r="G14" s="7">
        <f>D14</f>
        <v>140421.75</v>
      </c>
      <c r="H14" s="7"/>
      <c r="I14" s="45"/>
      <c r="J14" s="43">
        <f>D14</f>
        <v>140421.75</v>
      </c>
      <c r="K14" s="4"/>
      <c r="L14" s="4"/>
    </row>
    <row r="15" spans="1:12" s="1" customFormat="1" ht="30.75" customHeight="1">
      <c r="A15" s="81"/>
      <c r="B15" s="57" t="s">
        <v>38</v>
      </c>
      <c r="C15" s="86"/>
      <c r="D15" s="17">
        <f>D13</f>
        <v>140421.75</v>
      </c>
      <c r="E15" s="17"/>
      <c r="F15" s="17"/>
      <c r="G15" s="7">
        <f>D15</f>
        <v>140421.75</v>
      </c>
      <c r="H15" s="7"/>
      <c r="I15" s="45"/>
      <c r="J15" s="43">
        <f>D15</f>
        <v>140421.75</v>
      </c>
      <c r="K15" s="4"/>
      <c r="L15" s="4"/>
    </row>
    <row r="16" spans="1:12" s="1" customFormat="1" ht="19.5" customHeight="1">
      <c r="A16" s="79">
        <v>3</v>
      </c>
      <c r="B16" s="98" t="s">
        <v>54</v>
      </c>
      <c r="C16" s="99"/>
      <c r="D16" s="99"/>
      <c r="E16" s="99"/>
      <c r="F16" s="99"/>
      <c r="G16" s="99"/>
      <c r="H16" s="99"/>
      <c r="I16" s="99"/>
      <c r="J16" s="100"/>
      <c r="K16" s="4"/>
      <c r="L16" s="4"/>
    </row>
    <row r="17" spans="1:12" s="1" customFormat="1" ht="85.5" customHeight="1">
      <c r="A17" s="80"/>
      <c r="B17" s="55" t="s">
        <v>36</v>
      </c>
      <c r="C17" s="84" t="s">
        <v>35</v>
      </c>
      <c r="D17" s="17">
        <v>132315.83</v>
      </c>
      <c r="E17" s="17"/>
      <c r="F17" s="17"/>
      <c r="G17" s="7">
        <f>D17</f>
        <v>132315.83</v>
      </c>
      <c r="H17" s="7"/>
      <c r="I17" s="45"/>
      <c r="J17" s="43">
        <f>D17</f>
        <v>132315.83</v>
      </c>
      <c r="K17" s="4"/>
      <c r="L17" s="4"/>
    </row>
    <row r="18" spans="1:12" s="1" customFormat="1" ht="82.5" customHeight="1">
      <c r="A18" s="80"/>
      <c r="B18" s="56" t="s">
        <v>37</v>
      </c>
      <c r="C18" s="85"/>
      <c r="D18" s="17">
        <f>D17</f>
        <v>132315.83</v>
      </c>
      <c r="E18" s="17"/>
      <c r="F18" s="17"/>
      <c r="G18" s="7">
        <f>D18</f>
        <v>132315.83</v>
      </c>
      <c r="H18" s="7"/>
      <c r="I18" s="45"/>
      <c r="J18" s="43">
        <f>D18</f>
        <v>132315.83</v>
      </c>
      <c r="K18" s="4"/>
      <c r="L18" s="4"/>
    </row>
    <row r="19" spans="1:12" s="8" customFormat="1" ht="48" customHeight="1">
      <c r="A19" s="81"/>
      <c r="B19" s="56" t="s">
        <v>38</v>
      </c>
      <c r="C19" s="86"/>
      <c r="D19" s="17">
        <f>D17</f>
        <v>132315.83</v>
      </c>
      <c r="E19" s="17"/>
      <c r="F19" s="17"/>
      <c r="G19" s="7">
        <f>D19</f>
        <v>132315.83</v>
      </c>
      <c r="H19" s="7"/>
      <c r="I19" s="45"/>
      <c r="J19" s="43">
        <f>D19</f>
        <v>132315.83</v>
      </c>
      <c r="K19" s="7">
        <v>35.5</v>
      </c>
      <c r="L19" s="7">
        <v>7.27</v>
      </c>
    </row>
    <row r="20" spans="1:12" s="8" customFormat="1" ht="33" customHeight="1">
      <c r="A20" s="76">
        <v>4</v>
      </c>
      <c r="B20" s="87" t="s">
        <v>41</v>
      </c>
      <c r="C20" s="88"/>
      <c r="D20" s="88"/>
      <c r="E20" s="88"/>
      <c r="F20" s="88"/>
      <c r="G20" s="88"/>
      <c r="H20" s="88"/>
      <c r="I20" s="88"/>
      <c r="J20" s="89"/>
      <c r="K20" s="7"/>
      <c r="L20" s="7"/>
    </row>
    <row r="21" spans="1:12" s="8" customFormat="1" ht="83.25" customHeight="1">
      <c r="A21" s="77"/>
      <c r="B21" s="55" t="s">
        <v>36</v>
      </c>
      <c r="C21" s="84" t="s">
        <v>35</v>
      </c>
      <c r="D21" s="46">
        <v>144276.41</v>
      </c>
      <c r="E21" s="17"/>
      <c r="F21" s="17"/>
      <c r="G21" s="7">
        <f>D21</f>
        <v>144276.41</v>
      </c>
      <c r="H21" s="7"/>
      <c r="I21" s="7"/>
      <c r="J21" s="7">
        <f>D21</f>
        <v>144276.41</v>
      </c>
      <c r="K21" s="7"/>
      <c r="L21" s="7"/>
    </row>
    <row r="22" spans="1:12" s="8" customFormat="1" ht="82.5" customHeight="1">
      <c r="A22" s="77"/>
      <c r="B22" s="56" t="s">
        <v>37</v>
      </c>
      <c r="C22" s="85"/>
      <c r="D22" s="46">
        <f>D21</f>
        <v>144276.41</v>
      </c>
      <c r="E22" s="17"/>
      <c r="F22" s="17"/>
      <c r="G22" s="7">
        <f>D22</f>
        <v>144276.41</v>
      </c>
      <c r="H22" s="7"/>
      <c r="I22" s="7"/>
      <c r="J22" s="7">
        <f>D22</f>
        <v>144276.41</v>
      </c>
      <c r="K22" s="7"/>
      <c r="L22" s="7"/>
    </row>
    <row r="23" spans="1:12" s="8" customFormat="1" ht="27.75" customHeight="1">
      <c r="A23" s="78"/>
      <c r="B23" s="56" t="s">
        <v>38</v>
      </c>
      <c r="C23" s="86"/>
      <c r="D23" s="46">
        <f>D21</f>
        <v>144276.41</v>
      </c>
      <c r="E23" s="17"/>
      <c r="F23" s="17"/>
      <c r="G23" s="7">
        <f>D23</f>
        <v>144276.41</v>
      </c>
      <c r="H23" s="7"/>
      <c r="I23" s="7"/>
      <c r="J23" s="7">
        <f>D23</f>
        <v>144276.41</v>
      </c>
      <c r="K23" s="7"/>
      <c r="L23" s="7"/>
    </row>
    <row r="24" spans="1:12" s="8" customFormat="1" ht="31.5" customHeight="1">
      <c r="A24" s="76">
        <v>5</v>
      </c>
      <c r="B24" s="92" t="s">
        <v>42</v>
      </c>
      <c r="C24" s="93"/>
      <c r="D24" s="93"/>
      <c r="E24" s="93"/>
      <c r="F24" s="93"/>
      <c r="G24" s="93"/>
      <c r="H24" s="93"/>
      <c r="I24" s="93"/>
      <c r="J24" s="94"/>
      <c r="K24" s="7"/>
      <c r="L24" s="7"/>
    </row>
    <row r="25" spans="1:12" s="8" customFormat="1" ht="80.25" customHeight="1">
      <c r="A25" s="77"/>
      <c r="B25" s="55" t="s">
        <v>36</v>
      </c>
      <c r="C25" s="84" t="s">
        <v>35</v>
      </c>
      <c r="D25" s="46">
        <v>152212.12</v>
      </c>
      <c r="E25" s="17"/>
      <c r="F25" s="17"/>
      <c r="G25" s="7">
        <f>D25</f>
        <v>152212.12</v>
      </c>
      <c r="H25" s="7"/>
      <c r="I25" s="7"/>
      <c r="J25" s="7">
        <f>D25</f>
        <v>152212.12</v>
      </c>
      <c r="K25" s="7">
        <v>33.12</v>
      </c>
      <c r="L25" s="7">
        <v>4.83</v>
      </c>
    </row>
    <row r="26" spans="1:12" s="8" customFormat="1" ht="86.25" customHeight="1">
      <c r="A26" s="77"/>
      <c r="B26" s="56" t="s">
        <v>37</v>
      </c>
      <c r="C26" s="85"/>
      <c r="D26" s="46">
        <f>D25</f>
        <v>152212.12</v>
      </c>
      <c r="E26" s="17"/>
      <c r="F26" s="17"/>
      <c r="G26" s="7">
        <f>D26</f>
        <v>152212.12</v>
      </c>
      <c r="H26" s="7"/>
      <c r="I26" s="7"/>
      <c r="J26" s="7">
        <f>D26</f>
        <v>152212.12</v>
      </c>
      <c r="K26" s="7">
        <v>33.12</v>
      </c>
      <c r="L26" s="7">
        <v>4.83</v>
      </c>
    </row>
    <row r="27" spans="1:14" s="8" customFormat="1" ht="27.75" customHeight="1">
      <c r="A27" s="78"/>
      <c r="B27" s="56" t="s">
        <v>38</v>
      </c>
      <c r="C27" s="86"/>
      <c r="D27" s="46">
        <f>D25</f>
        <v>152212.12</v>
      </c>
      <c r="E27" s="17"/>
      <c r="F27" s="17"/>
      <c r="G27" s="7">
        <f>D27</f>
        <v>152212.12</v>
      </c>
      <c r="H27" s="7"/>
      <c r="I27" s="7"/>
      <c r="J27" s="7">
        <f>D27</f>
        <v>152212.12</v>
      </c>
      <c r="K27" s="7">
        <v>33.12</v>
      </c>
      <c r="L27" s="7">
        <v>4.83</v>
      </c>
      <c r="N27" s="12"/>
    </row>
    <row r="28" spans="1:14" s="8" customFormat="1" ht="26.25" customHeight="1">
      <c r="A28" s="52">
        <v>0.912702</v>
      </c>
      <c r="B28" s="87" t="s">
        <v>45</v>
      </c>
      <c r="C28" s="88"/>
      <c r="D28" s="88"/>
      <c r="E28" s="88"/>
      <c r="F28" s="88"/>
      <c r="G28" s="88"/>
      <c r="H28" s="88"/>
      <c r="I28" s="88"/>
      <c r="J28" s="89"/>
      <c r="K28" s="50"/>
      <c r="L28" s="51"/>
      <c r="N28" s="12"/>
    </row>
    <row r="29" spans="1:14" s="8" customFormat="1" ht="48" customHeight="1">
      <c r="A29" s="24"/>
      <c r="B29" s="14" t="s">
        <v>46</v>
      </c>
      <c r="C29" s="91" t="s">
        <v>47</v>
      </c>
      <c r="D29" s="17">
        <v>89059.71</v>
      </c>
      <c r="E29" s="17">
        <v>92584.09</v>
      </c>
      <c r="F29" s="17">
        <v>92584.09</v>
      </c>
      <c r="G29" s="17">
        <f>D29</f>
        <v>89059.71</v>
      </c>
      <c r="H29" s="17">
        <v>92584.09</v>
      </c>
      <c r="I29" s="17">
        <v>92584.09</v>
      </c>
      <c r="J29" s="17">
        <f>D29</f>
        <v>89059.71</v>
      </c>
      <c r="K29" s="50"/>
      <c r="L29" s="51"/>
      <c r="N29" s="12"/>
    </row>
    <row r="30" spans="1:14" s="8" customFormat="1" ht="48" customHeight="1">
      <c r="A30" s="24"/>
      <c r="B30" s="14" t="s">
        <v>48</v>
      </c>
      <c r="C30" s="91"/>
      <c r="D30" s="17">
        <f>D29</f>
        <v>89059.71</v>
      </c>
      <c r="E30" s="17">
        <v>92584.09</v>
      </c>
      <c r="F30" s="17">
        <v>92584.09</v>
      </c>
      <c r="G30" s="17">
        <f>D30</f>
        <v>89059.71</v>
      </c>
      <c r="H30" s="17">
        <v>92584.09</v>
      </c>
      <c r="I30" s="17">
        <v>92584.09</v>
      </c>
      <c r="J30" s="17">
        <f>D30</f>
        <v>89059.71</v>
      </c>
      <c r="K30" s="50"/>
      <c r="L30" s="51"/>
      <c r="N30" s="12"/>
    </row>
    <row r="31" spans="1:14" s="8" customFormat="1" ht="48" customHeight="1">
      <c r="A31" s="24"/>
      <c r="B31" s="14" t="s">
        <v>49</v>
      </c>
      <c r="C31" s="91"/>
      <c r="D31" s="17">
        <f>D29</f>
        <v>89059.71</v>
      </c>
      <c r="E31" s="17">
        <v>92584.09</v>
      </c>
      <c r="F31" s="17">
        <v>92584.09</v>
      </c>
      <c r="G31" s="17">
        <f>D31</f>
        <v>89059.71</v>
      </c>
      <c r="H31" s="17">
        <v>92584.09</v>
      </c>
      <c r="I31" s="17">
        <v>92584.09</v>
      </c>
      <c r="J31" s="17">
        <f>D31</f>
        <v>89059.71</v>
      </c>
      <c r="K31" s="50"/>
      <c r="L31" s="51"/>
      <c r="N31" s="12"/>
    </row>
    <row r="32" spans="1:14" s="8" customFormat="1" ht="27" customHeight="1">
      <c r="A32" s="24"/>
      <c r="B32" s="87" t="s">
        <v>50</v>
      </c>
      <c r="C32" s="88"/>
      <c r="D32" s="88"/>
      <c r="E32" s="88"/>
      <c r="F32" s="88"/>
      <c r="G32" s="88"/>
      <c r="H32" s="88"/>
      <c r="I32" s="88"/>
      <c r="J32" s="89"/>
      <c r="K32" s="50"/>
      <c r="L32" s="51"/>
      <c r="N32" s="12"/>
    </row>
    <row r="33" spans="1:14" s="8" customFormat="1" ht="48" customHeight="1">
      <c r="A33" s="24"/>
      <c r="B33" s="14" t="s">
        <v>46</v>
      </c>
      <c r="C33" s="91" t="s">
        <v>47</v>
      </c>
      <c r="D33" s="17">
        <v>141832.97</v>
      </c>
      <c r="E33" s="17">
        <v>121770.98</v>
      </c>
      <c r="F33" s="17">
        <v>121770.98</v>
      </c>
      <c r="G33" s="17">
        <f>D33</f>
        <v>141832.97</v>
      </c>
      <c r="H33" s="17">
        <v>121770.98</v>
      </c>
      <c r="I33" s="17">
        <v>121770.98</v>
      </c>
      <c r="J33" s="17">
        <f>D33</f>
        <v>141832.97</v>
      </c>
      <c r="K33" s="50"/>
      <c r="L33" s="51"/>
      <c r="N33" s="12"/>
    </row>
    <row r="34" spans="1:14" s="8" customFormat="1" ht="48" customHeight="1">
      <c r="A34" s="24"/>
      <c r="B34" s="14" t="s">
        <v>48</v>
      </c>
      <c r="C34" s="91"/>
      <c r="D34" s="17">
        <f>D33</f>
        <v>141832.97</v>
      </c>
      <c r="E34" s="17">
        <v>121770.98</v>
      </c>
      <c r="F34" s="17">
        <v>121770.98</v>
      </c>
      <c r="G34" s="17">
        <f>D34</f>
        <v>141832.97</v>
      </c>
      <c r="H34" s="17">
        <v>121770.98</v>
      </c>
      <c r="I34" s="17">
        <v>121770.98</v>
      </c>
      <c r="J34" s="17">
        <f>D34</f>
        <v>141832.97</v>
      </c>
      <c r="K34" s="50"/>
      <c r="L34" s="51"/>
      <c r="N34" s="12"/>
    </row>
    <row r="35" spans="1:14" s="8" customFormat="1" ht="48" customHeight="1">
      <c r="A35" s="24"/>
      <c r="B35" s="14" t="s">
        <v>49</v>
      </c>
      <c r="C35" s="91"/>
      <c r="D35" s="17">
        <f>D33</f>
        <v>141832.97</v>
      </c>
      <c r="E35" s="17">
        <v>121770.98</v>
      </c>
      <c r="F35" s="17">
        <v>121770.98</v>
      </c>
      <c r="G35" s="17">
        <f>D35</f>
        <v>141832.97</v>
      </c>
      <c r="H35" s="17">
        <v>121770.98</v>
      </c>
      <c r="I35" s="17">
        <v>121770.98</v>
      </c>
      <c r="J35" s="17">
        <f>D35</f>
        <v>141832.97</v>
      </c>
      <c r="K35" s="50"/>
      <c r="L35" s="51"/>
      <c r="N35" s="12"/>
    </row>
    <row r="36" spans="1:14" s="8" customFormat="1" ht="27.75" customHeight="1">
      <c r="A36" s="24"/>
      <c r="B36" s="92" t="s">
        <v>53</v>
      </c>
      <c r="C36" s="93"/>
      <c r="D36" s="93"/>
      <c r="E36" s="93"/>
      <c r="F36" s="93"/>
      <c r="G36" s="93"/>
      <c r="H36" s="93"/>
      <c r="I36" s="93"/>
      <c r="J36" s="94"/>
      <c r="K36" s="50"/>
      <c r="L36" s="51"/>
      <c r="N36" s="12"/>
    </row>
    <row r="37" spans="1:14" s="8" customFormat="1" ht="48" customHeight="1">
      <c r="A37" s="24"/>
      <c r="B37" s="14" t="s">
        <v>46</v>
      </c>
      <c r="C37" s="91" t="s">
        <v>47</v>
      </c>
      <c r="D37" s="17">
        <v>88719.9</v>
      </c>
      <c r="E37" s="17">
        <v>79443.6</v>
      </c>
      <c r="F37" s="17">
        <v>79443.6</v>
      </c>
      <c r="G37" s="17">
        <f>D37</f>
        <v>88719.9</v>
      </c>
      <c r="H37" s="17">
        <v>79443.6</v>
      </c>
      <c r="I37" s="17">
        <v>79443.6</v>
      </c>
      <c r="J37" s="17">
        <f>D37</f>
        <v>88719.9</v>
      </c>
      <c r="K37" s="50"/>
      <c r="L37" s="51"/>
      <c r="N37" s="12"/>
    </row>
    <row r="38" spans="1:14" s="8" customFormat="1" ht="48" customHeight="1">
      <c r="A38" s="24"/>
      <c r="B38" s="14" t="s">
        <v>48</v>
      </c>
      <c r="C38" s="91"/>
      <c r="D38" s="17">
        <f>D37</f>
        <v>88719.9</v>
      </c>
      <c r="E38" s="17">
        <v>79443.6</v>
      </c>
      <c r="F38" s="17">
        <v>79443.6</v>
      </c>
      <c r="G38" s="17">
        <f>D38</f>
        <v>88719.9</v>
      </c>
      <c r="H38" s="17">
        <v>79443.6</v>
      </c>
      <c r="I38" s="17">
        <v>79443.6</v>
      </c>
      <c r="J38" s="17">
        <f>D38</f>
        <v>88719.9</v>
      </c>
      <c r="K38" s="50"/>
      <c r="L38" s="51"/>
      <c r="N38" s="12"/>
    </row>
    <row r="39" spans="1:14" s="8" customFormat="1" ht="48" customHeight="1">
      <c r="A39" s="24"/>
      <c r="B39" s="14" t="s">
        <v>49</v>
      </c>
      <c r="C39" s="91"/>
      <c r="D39" s="17">
        <f>D37</f>
        <v>88719.9</v>
      </c>
      <c r="E39" s="17">
        <v>79443.6</v>
      </c>
      <c r="F39" s="17">
        <v>79443.6</v>
      </c>
      <c r="G39" s="17">
        <f>D39</f>
        <v>88719.9</v>
      </c>
      <c r="H39" s="17">
        <v>79443.6</v>
      </c>
      <c r="I39" s="17">
        <v>79443.6</v>
      </c>
      <c r="J39" s="17">
        <f>D39</f>
        <v>88719.9</v>
      </c>
      <c r="K39" s="50"/>
      <c r="L39" s="51"/>
      <c r="N39" s="12"/>
    </row>
    <row r="40" spans="1:14" s="8" customFormat="1" ht="31.5" customHeight="1">
      <c r="A40" s="24"/>
      <c r="B40" s="87" t="s">
        <v>52</v>
      </c>
      <c r="C40" s="88"/>
      <c r="D40" s="88"/>
      <c r="E40" s="88"/>
      <c r="F40" s="88"/>
      <c r="G40" s="88"/>
      <c r="H40" s="88"/>
      <c r="I40" s="88"/>
      <c r="J40" s="89"/>
      <c r="K40" s="50"/>
      <c r="L40" s="51"/>
      <c r="N40" s="12"/>
    </row>
    <row r="41" spans="1:14" s="8" customFormat="1" ht="48" customHeight="1">
      <c r="A41" s="24"/>
      <c r="B41" s="14" t="s">
        <v>46</v>
      </c>
      <c r="C41" s="91" t="s">
        <v>47</v>
      </c>
      <c r="D41" s="17">
        <v>105644.94</v>
      </c>
      <c r="E41" s="17">
        <v>99969.95</v>
      </c>
      <c r="F41" s="17">
        <v>99969.95</v>
      </c>
      <c r="G41" s="17">
        <f>D41</f>
        <v>105644.94</v>
      </c>
      <c r="H41" s="17">
        <v>99969.95</v>
      </c>
      <c r="I41" s="17">
        <v>99969.95</v>
      </c>
      <c r="J41" s="17">
        <f>D41</f>
        <v>105644.94</v>
      </c>
      <c r="K41" s="50"/>
      <c r="L41" s="51"/>
      <c r="N41" s="12"/>
    </row>
    <row r="42" spans="1:14" s="8" customFormat="1" ht="48" customHeight="1">
      <c r="A42" s="24"/>
      <c r="B42" s="14" t="s">
        <v>48</v>
      </c>
      <c r="C42" s="91"/>
      <c r="D42" s="17">
        <f>D41</f>
        <v>105644.94</v>
      </c>
      <c r="E42" s="17">
        <v>99969.95</v>
      </c>
      <c r="F42" s="17">
        <v>99969.95</v>
      </c>
      <c r="G42" s="17">
        <f>D42</f>
        <v>105644.94</v>
      </c>
      <c r="H42" s="17">
        <v>99969.95</v>
      </c>
      <c r="I42" s="17">
        <v>99969.95</v>
      </c>
      <c r="J42" s="17">
        <f>D42</f>
        <v>105644.94</v>
      </c>
      <c r="K42" s="50"/>
      <c r="L42" s="51"/>
      <c r="N42" s="12"/>
    </row>
    <row r="43" spans="1:14" s="8" customFormat="1" ht="48" customHeight="1">
      <c r="A43" s="24"/>
      <c r="B43" s="14" t="s">
        <v>49</v>
      </c>
      <c r="C43" s="91"/>
      <c r="D43" s="17">
        <f>D41</f>
        <v>105644.94</v>
      </c>
      <c r="E43" s="17">
        <v>99969.95</v>
      </c>
      <c r="F43" s="17">
        <v>99969.95</v>
      </c>
      <c r="G43" s="17">
        <f>D43</f>
        <v>105644.94</v>
      </c>
      <c r="H43" s="17">
        <v>99969.95</v>
      </c>
      <c r="I43" s="17">
        <v>99969.95</v>
      </c>
      <c r="J43" s="17">
        <f>D43</f>
        <v>105644.94</v>
      </c>
      <c r="K43" s="50"/>
      <c r="L43" s="51"/>
      <c r="N43" s="12"/>
    </row>
    <row r="44" spans="1:14" s="8" customFormat="1" ht="24" customHeight="1">
      <c r="A44" s="24"/>
      <c r="B44" s="87" t="s">
        <v>51</v>
      </c>
      <c r="C44" s="88"/>
      <c r="D44" s="88"/>
      <c r="E44" s="88"/>
      <c r="F44" s="88"/>
      <c r="G44" s="88"/>
      <c r="H44" s="88"/>
      <c r="I44" s="88"/>
      <c r="J44" s="89"/>
      <c r="K44" s="50"/>
      <c r="L44" s="51"/>
      <c r="N44" s="12"/>
    </row>
    <row r="45" spans="1:14" s="8" customFormat="1" ht="48" customHeight="1">
      <c r="A45" s="24"/>
      <c r="B45" s="14" t="s">
        <v>46</v>
      </c>
      <c r="C45" s="91" t="s">
        <v>47</v>
      </c>
      <c r="D45" s="17">
        <v>80269.32</v>
      </c>
      <c r="E45" s="17">
        <v>76795.94</v>
      </c>
      <c r="F45" s="17">
        <v>76795.94</v>
      </c>
      <c r="G45" s="17">
        <f>D45</f>
        <v>80269.32</v>
      </c>
      <c r="H45" s="17">
        <v>76795.94</v>
      </c>
      <c r="I45" s="17">
        <v>76795.94</v>
      </c>
      <c r="J45" s="17">
        <f>D45</f>
        <v>80269.32</v>
      </c>
      <c r="K45" s="50"/>
      <c r="L45" s="51"/>
      <c r="N45" s="12"/>
    </row>
    <row r="46" spans="1:14" s="8" customFormat="1" ht="48" customHeight="1">
      <c r="A46" s="24"/>
      <c r="B46" s="14" t="s">
        <v>48</v>
      </c>
      <c r="C46" s="91"/>
      <c r="D46" s="17">
        <f>D45</f>
        <v>80269.32</v>
      </c>
      <c r="E46" s="17">
        <v>76795.94</v>
      </c>
      <c r="F46" s="17">
        <v>76795.94</v>
      </c>
      <c r="G46" s="17">
        <f>D46</f>
        <v>80269.32</v>
      </c>
      <c r="H46" s="17">
        <v>76795.94</v>
      </c>
      <c r="I46" s="17">
        <v>76795.94</v>
      </c>
      <c r="J46" s="17">
        <f>D46</f>
        <v>80269.32</v>
      </c>
      <c r="K46" s="50"/>
      <c r="L46" s="51"/>
      <c r="N46" s="12"/>
    </row>
    <row r="47" spans="1:14" s="8" customFormat="1" ht="48" customHeight="1">
      <c r="A47" s="24"/>
      <c r="B47" s="14" t="s">
        <v>49</v>
      </c>
      <c r="C47" s="91"/>
      <c r="D47" s="17">
        <f>D45</f>
        <v>80269.32</v>
      </c>
      <c r="E47" s="17">
        <v>76795.94</v>
      </c>
      <c r="F47" s="17">
        <v>76795.94</v>
      </c>
      <c r="G47" s="17">
        <f>D47</f>
        <v>80269.32</v>
      </c>
      <c r="H47" s="17">
        <v>76795.94</v>
      </c>
      <c r="I47" s="17">
        <v>76795.94</v>
      </c>
      <c r="J47" s="17">
        <f>D47</f>
        <v>80269.32</v>
      </c>
      <c r="K47" s="50"/>
      <c r="L47" s="51"/>
      <c r="N47" s="12"/>
    </row>
    <row r="48" spans="1:12" s="8" customFormat="1" ht="21.75" customHeight="1">
      <c r="A48" s="76">
        <v>1</v>
      </c>
      <c r="B48" s="87" t="s">
        <v>10</v>
      </c>
      <c r="C48" s="88"/>
      <c r="D48" s="88"/>
      <c r="E48" s="88"/>
      <c r="F48" s="88"/>
      <c r="G48" s="88"/>
      <c r="H48" s="88"/>
      <c r="I48" s="88"/>
      <c r="J48" s="88"/>
      <c r="K48" s="88"/>
      <c r="L48" s="89"/>
    </row>
    <row r="49" spans="1:12" s="8" customFormat="1" ht="31.5" customHeight="1">
      <c r="A49" s="77"/>
      <c r="B49" s="57" t="s">
        <v>11</v>
      </c>
      <c r="C49" s="95" t="s">
        <v>6</v>
      </c>
      <c r="D49" s="32">
        <v>130.30901</v>
      </c>
      <c r="E49" s="32">
        <v>163.06462</v>
      </c>
      <c r="F49" s="32">
        <v>163.06462</v>
      </c>
      <c r="G49" s="32">
        <f>D49</f>
        <v>130.30901</v>
      </c>
      <c r="H49" s="32">
        <v>163.06462</v>
      </c>
      <c r="I49" s="32">
        <v>163.06462</v>
      </c>
      <c r="J49" s="32">
        <f>D49</f>
        <v>130.30901</v>
      </c>
      <c r="K49" s="32">
        <v>57.06</v>
      </c>
      <c r="L49" s="32">
        <v>5.62</v>
      </c>
    </row>
    <row r="50" spans="1:12" s="8" customFormat="1" ht="31.5" customHeight="1">
      <c r="A50" s="78"/>
      <c r="B50" s="57" t="s">
        <v>12</v>
      </c>
      <c r="C50" s="96"/>
      <c r="D50" s="32">
        <f>D49</f>
        <v>130.30901</v>
      </c>
      <c r="E50" s="32">
        <v>163.06462</v>
      </c>
      <c r="F50" s="32">
        <v>163.06462</v>
      </c>
      <c r="G50" s="32">
        <f>D50</f>
        <v>130.30901</v>
      </c>
      <c r="H50" s="32">
        <v>163.06462</v>
      </c>
      <c r="I50" s="32">
        <v>163.06462</v>
      </c>
      <c r="J50" s="32">
        <f>D50</f>
        <v>130.30901</v>
      </c>
      <c r="K50" s="32">
        <v>57.06</v>
      </c>
      <c r="L50" s="32">
        <v>5.62</v>
      </c>
    </row>
    <row r="51" spans="1:12" s="8" customFormat="1" ht="31.5" customHeight="1">
      <c r="A51" s="24"/>
      <c r="B51" s="57" t="s">
        <v>57</v>
      </c>
      <c r="C51" s="97"/>
      <c r="D51" s="32">
        <f>D49</f>
        <v>130.30901</v>
      </c>
      <c r="E51" s="32"/>
      <c r="F51" s="32"/>
      <c r="G51" s="32">
        <f>D51</f>
        <v>130.30901</v>
      </c>
      <c r="H51" s="32"/>
      <c r="I51" s="32"/>
      <c r="J51" s="32">
        <f>D51</f>
        <v>130.30901</v>
      </c>
      <c r="K51" s="63"/>
      <c r="L51" s="64"/>
    </row>
    <row r="52" spans="1:12" s="8" customFormat="1" ht="19.5" customHeight="1">
      <c r="A52" s="76">
        <v>2</v>
      </c>
      <c r="B52" s="101" t="s">
        <v>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s="8" customFormat="1" ht="31.5" customHeight="1">
      <c r="A53" s="77"/>
      <c r="B53" s="57" t="s">
        <v>14</v>
      </c>
      <c r="C53" s="96" t="s">
        <v>6</v>
      </c>
      <c r="D53" s="32">
        <v>149.24342</v>
      </c>
      <c r="E53" s="32">
        <v>176.11251</v>
      </c>
      <c r="F53" s="32">
        <v>176.11251</v>
      </c>
      <c r="G53" s="32">
        <f>D53</f>
        <v>149.24342</v>
      </c>
      <c r="H53" s="32">
        <v>176.11251</v>
      </c>
      <c r="I53" s="32">
        <v>176.11251</v>
      </c>
      <c r="J53" s="32">
        <f>D53</f>
        <v>149.24342</v>
      </c>
      <c r="K53" s="32">
        <v>95.04</v>
      </c>
      <c r="L53" s="32">
        <v>1.07</v>
      </c>
    </row>
    <row r="54" spans="1:12" s="8" customFormat="1" ht="31.5" customHeight="1">
      <c r="A54" s="77"/>
      <c r="B54" s="57" t="s">
        <v>11</v>
      </c>
      <c r="C54" s="96"/>
      <c r="D54" s="32">
        <f>D53</f>
        <v>149.24342</v>
      </c>
      <c r="E54" s="32">
        <v>176.11251</v>
      </c>
      <c r="F54" s="32">
        <v>176.11251</v>
      </c>
      <c r="G54" s="32">
        <f>D54</f>
        <v>149.24342</v>
      </c>
      <c r="H54" s="32">
        <v>176.11251</v>
      </c>
      <c r="I54" s="32">
        <v>176.11251</v>
      </c>
      <c r="J54" s="32">
        <f>D54</f>
        <v>149.24342</v>
      </c>
      <c r="K54" s="32">
        <v>95.04</v>
      </c>
      <c r="L54" s="32">
        <v>1.07</v>
      </c>
    </row>
    <row r="55" spans="1:12" s="8" customFormat="1" ht="31.5" customHeight="1">
      <c r="A55" s="77"/>
      <c r="B55" s="57" t="s">
        <v>15</v>
      </c>
      <c r="C55" s="96"/>
      <c r="D55" s="32">
        <f>D53</f>
        <v>149.24342</v>
      </c>
      <c r="E55" s="32">
        <v>176.11251</v>
      </c>
      <c r="F55" s="32">
        <v>176.11251</v>
      </c>
      <c r="G55" s="32">
        <f>D55</f>
        <v>149.24342</v>
      </c>
      <c r="H55" s="32">
        <v>176.11251</v>
      </c>
      <c r="I55" s="32">
        <v>176.11251</v>
      </c>
      <c r="J55" s="32">
        <f>D55</f>
        <v>149.24342</v>
      </c>
      <c r="K55" s="32">
        <v>95.04</v>
      </c>
      <c r="L55" s="32">
        <v>1.07</v>
      </c>
    </row>
    <row r="56" spans="1:12" s="8" customFormat="1" ht="31.5" customHeight="1">
      <c r="A56" s="78"/>
      <c r="B56" s="57" t="s">
        <v>16</v>
      </c>
      <c r="C56" s="97"/>
      <c r="D56" s="32">
        <f>D53</f>
        <v>149.24342</v>
      </c>
      <c r="E56" s="32">
        <v>176.11251</v>
      </c>
      <c r="F56" s="32">
        <v>176.11251</v>
      </c>
      <c r="G56" s="32">
        <f>D56</f>
        <v>149.24342</v>
      </c>
      <c r="H56" s="32">
        <v>176.11251</v>
      </c>
      <c r="I56" s="32">
        <v>176.11251</v>
      </c>
      <c r="J56" s="32">
        <f>D56</f>
        <v>149.24342</v>
      </c>
      <c r="K56" s="32">
        <v>95.04</v>
      </c>
      <c r="L56" s="32">
        <v>1.07</v>
      </c>
    </row>
    <row r="57" spans="1:12" s="8" customFormat="1" ht="16.5" customHeight="1">
      <c r="A57" s="76">
        <v>3</v>
      </c>
      <c r="B57" s="101" t="s">
        <v>17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3"/>
    </row>
    <row r="58" spans="1:12" s="8" customFormat="1" ht="31.5" customHeight="1">
      <c r="A58" s="77"/>
      <c r="B58" s="57" t="s">
        <v>14</v>
      </c>
      <c r="C58" s="96" t="s">
        <v>6</v>
      </c>
      <c r="D58" s="32">
        <v>160.02853</v>
      </c>
      <c r="E58" s="32">
        <v>199.55271</v>
      </c>
      <c r="F58" s="32">
        <v>199.55271</v>
      </c>
      <c r="G58" s="32">
        <f>D58</f>
        <v>160.02853</v>
      </c>
      <c r="H58" s="32">
        <v>199.55271</v>
      </c>
      <c r="I58" s="32">
        <v>199.55271</v>
      </c>
      <c r="J58" s="32">
        <f>D58</f>
        <v>160.02853</v>
      </c>
      <c r="K58" s="32">
        <v>199.55271</v>
      </c>
      <c r="L58" s="32">
        <v>199.55271</v>
      </c>
    </row>
    <row r="59" spans="1:12" s="8" customFormat="1" ht="31.5" customHeight="1">
      <c r="A59" s="77"/>
      <c r="B59" s="57" t="s">
        <v>11</v>
      </c>
      <c r="C59" s="96"/>
      <c r="D59" s="32">
        <f>D58</f>
        <v>160.02853</v>
      </c>
      <c r="E59" s="32">
        <v>199.55271</v>
      </c>
      <c r="F59" s="32">
        <v>199.55271</v>
      </c>
      <c r="G59" s="32">
        <f>D59</f>
        <v>160.02853</v>
      </c>
      <c r="H59" s="32">
        <v>199.55271</v>
      </c>
      <c r="I59" s="32">
        <v>199.55271</v>
      </c>
      <c r="J59" s="32">
        <f>D59</f>
        <v>160.02853</v>
      </c>
      <c r="K59" s="32">
        <v>105.33</v>
      </c>
      <c r="L59" s="32">
        <v>3.5</v>
      </c>
    </row>
    <row r="60" spans="1:12" s="8" customFormat="1" ht="31.5" customHeight="1">
      <c r="A60" s="77"/>
      <c r="B60" s="57" t="s">
        <v>18</v>
      </c>
      <c r="C60" s="96"/>
      <c r="D60" s="32">
        <v>0</v>
      </c>
      <c r="E60" s="32">
        <v>199.55271</v>
      </c>
      <c r="F60" s="32">
        <v>199.55271</v>
      </c>
      <c r="G60" s="32">
        <f>D60</f>
        <v>0</v>
      </c>
      <c r="H60" s="32">
        <v>199.55271</v>
      </c>
      <c r="I60" s="32">
        <v>199.55271</v>
      </c>
      <c r="J60" s="32">
        <f>D60</f>
        <v>0</v>
      </c>
      <c r="K60" s="32">
        <v>105.33</v>
      </c>
      <c r="L60" s="32">
        <v>3.5</v>
      </c>
    </row>
    <row r="61" spans="1:12" s="8" customFormat="1" ht="31.5" customHeight="1">
      <c r="A61" s="78"/>
      <c r="B61" s="57" t="s">
        <v>19</v>
      </c>
      <c r="C61" s="97"/>
      <c r="D61" s="32">
        <f>D58</f>
        <v>160.02853</v>
      </c>
      <c r="E61" s="32">
        <v>199.55271</v>
      </c>
      <c r="F61" s="32">
        <v>199.55271</v>
      </c>
      <c r="G61" s="32">
        <f>D61</f>
        <v>160.02853</v>
      </c>
      <c r="H61" s="32">
        <v>199.55271</v>
      </c>
      <c r="I61" s="32">
        <v>199.55271</v>
      </c>
      <c r="J61" s="32">
        <f>D61</f>
        <v>160.02853</v>
      </c>
      <c r="K61" s="32">
        <v>105.33</v>
      </c>
      <c r="L61" s="32">
        <v>3.5</v>
      </c>
    </row>
    <row r="62" spans="1:12" s="8" customFormat="1" ht="30" customHeight="1">
      <c r="A62" s="76">
        <v>4</v>
      </c>
      <c r="B62" s="104" t="s">
        <v>20</v>
      </c>
      <c r="C62" s="105"/>
      <c r="D62" s="105"/>
      <c r="E62" s="105"/>
      <c r="F62" s="105"/>
      <c r="G62" s="105"/>
      <c r="H62" s="105"/>
      <c r="I62" s="105"/>
      <c r="J62" s="106"/>
      <c r="K62" s="34">
        <v>51.79</v>
      </c>
      <c r="L62" s="34">
        <v>16.22</v>
      </c>
    </row>
    <row r="63" spans="1:12" s="8" customFormat="1" ht="45" customHeight="1">
      <c r="A63" s="77"/>
      <c r="B63" s="57" t="s">
        <v>21</v>
      </c>
      <c r="C63" s="85" t="s">
        <v>6</v>
      </c>
      <c r="D63" s="32">
        <v>134.90191</v>
      </c>
      <c r="E63" s="32">
        <v>131.56909</v>
      </c>
      <c r="F63" s="32">
        <v>131.56909</v>
      </c>
      <c r="G63" s="32">
        <f>D63</f>
        <v>134.90191</v>
      </c>
      <c r="H63" s="32">
        <v>131.56909</v>
      </c>
      <c r="I63" s="32">
        <v>131.56909</v>
      </c>
      <c r="J63" s="32">
        <f>D63</f>
        <v>134.90191</v>
      </c>
      <c r="K63" s="32">
        <v>51.79</v>
      </c>
      <c r="L63" s="32">
        <v>16.22</v>
      </c>
    </row>
    <row r="64" spans="1:12" s="8" customFormat="1" ht="39.75" customHeight="1">
      <c r="A64" s="77"/>
      <c r="B64" s="57" t="s">
        <v>22</v>
      </c>
      <c r="C64" s="85"/>
      <c r="D64" s="32">
        <f>D63</f>
        <v>134.90191</v>
      </c>
      <c r="E64" s="32">
        <v>131.56909</v>
      </c>
      <c r="F64" s="32">
        <v>131.56909</v>
      </c>
      <c r="G64" s="32">
        <f>D64</f>
        <v>134.90191</v>
      </c>
      <c r="H64" s="32">
        <v>131.56909</v>
      </c>
      <c r="I64" s="32">
        <v>131.56909</v>
      </c>
      <c r="J64" s="32">
        <f>D64</f>
        <v>134.90191</v>
      </c>
      <c r="K64" s="32">
        <v>51.79</v>
      </c>
      <c r="L64" s="32">
        <v>16.22</v>
      </c>
    </row>
    <row r="65" spans="1:12" s="8" customFormat="1" ht="39.75" customHeight="1">
      <c r="A65" s="78"/>
      <c r="B65" s="57" t="s">
        <v>23</v>
      </c>
      <c r="C65" s="85"/>
      <c r="D65" s="32">
        <f>D63</f>
        <v>134.90191</v>
      </c>
      <c r="E65" s="32">
        <v>131.56909</v>
      </c>
      <c r="F65" s="32">
        <v>131.56909</v>
      </c>
      <c r="G65" s="32">
        <f>D65</f>
        <v>134.90191</v>
      </c>
      <c r="H65" s="32">
        <v>131.56909</v>
      </c>
      <c r="I65" s="32">
        <v>131.56909</v>
      </c>
      <c r="J65" s="32">
        <f>D65</f>
        <v>134.90191</v>
      </c>
      <c r="K65" s="32">
        <v>51.79</v>
      </c>
      <c r="L65" s="32">
        <v>16.22</v>
      </c>
    </row>
    <row r="66" spans="1:12" s="8" customFormat="1" ht="39.75" customHeight="1">
      <c r="A66" s="22"/>
      <c r="B66" s="57" t="s">
        <v>24</v>
      </c>
      <c r="C66" s="86"/>
      <c r="D66" s="32">
        <f>D63</f>
        <v>134.90191</v>
      </c>
      <c r="E66" s="32">
        <v>131.56909</v>
      </c>
      <c r="F66" s="32">
        <v>131.56909</v>
      </c>
      <c r="G66" s="32">
        <f>D66</f>
        <v>134.90191</v>
      </c>
      <c r="H66" s="32">
        <v>131.56909</v>
      </c>
      <c r="I66" s="32">
        <v>131.56909</v>
      </c>
      <c r="J66" s="32">
        <f>D66</f>
        <v>134.90191</v>
      </c>
      <c r="K66" s="32">
        <v>51.79</v>
      </c>
      <c r="L66" s="32">
        <v>16.22</v>
      </c>
    </row>
    <row r="67" spans="1:12" s="8" customFormat="1" ht="36" customHeight="1">
      <c r="A67" s="13"/>
      <c r="B67" s="23"/>
      <c r="C67" s="20"/>
      <c r="D67" s="34"/>
      <c r="E67" s="32"/>
      <c r="F67" s="32"/>
      <c r="G67" s="34"/>
      <c r="H67" s="34"/>
      <c r="I67" s="34"/>
      <c r="J67" s="34"/>
      <c r="K67" s="34">
        <v>312831.16</v>
      </c>
      <c r="L67" s="34">
        <v>11991.4</v>
      </c>
    </row>
    <row r="68" spans="1:2" s="8" customFormat="1" ht="15.75">
      <c r="A68" s="9"/>
      <c r="B68" s="10"/>
    </row>
    <row r="69" spans="1:2" s="8" customFormat="1" ht="15.75">
      <c r="A69" s="9"/>
      <c r="B69" s="10"/>
    </row>
  </sheetData>
  <sheetProtection/>
  <mergeCells count="51">
    <mergeCell ref="C53:C56"/>
    <mergeCell ref="B52:L52"/>
    <mergeCell ref="C58:C61"/>
    <mergeCell ref="B57:L57"/>
    <mergeCell ref="C63:C66"/>
    <mergeCell ref="B62:J62"/>
    <mergeCell ref="C49:C51"/>
    <mergeCell ref="B48:L48"/>
    <mergeCell ref="B7:J7"/>
    <mergeCell ref="B12:J12"/>
    <mergeCell ref="B16:J16"/>
    <mergeCell ref="B24:J24"/>
    <mergeCell ref="B20:J20"/>
    <mergeCell ref="C45:C47"/>
    <mergeCell ref="C41:C43"/>
    <mergeCell ref="C29:C31"/>
    <mergeCell ref="C33:C35"/>
    <mergeCell ref="C37:C39"/>
    <mergeCell ref="B32:J32"/>
    <mergeCell ref="B36:J36"/>
    <mergeCell ref="B40:J40"/>
    <mergeCell ref="B44:J44"/>
    <mergeCell ref="D4:F4"/>
    <mergeCell ref="G4:I4"/>
    <mergeCell ref="J4:L4"/>
    <mergeCell ref="D5:D6"/>
    <mergeCell ref="E5:F5"/>
    <mergeCell ref="G5:G6"/>
    <mergeCell ref="H5:I5"/>
    <mergeCell ref="J5:J6"/>
    <mergeCell ref="K5:L5"/>
    <mergeCell ref="A48:A50"/>
    <mergeCell ref="A4:A6"/>
    <mergeCell ref="B4:B6"/>
    <mergeCell ref="C4:C6"/>
    <mergeCell ref="C8:C10"/>
    <mergeCell ref="C13:C15"/>
    <mergeCell ref="C17:C19"/>
    <mergeCell ref="C21:C23"/>
    <mergeCell ref="C25:C27"/>
    <mergeCell ref="B28:J28"/>
    <mergeCell ref="G1:J1"/>
    <mergeCell ref="G2:L2"/>
    <mergeCell ref="A62:A65"/>
    <mergeCell ref="A52:A56"/>
    <mergeCell ref="A57:A61"/>
    <mergeCell ref="A7:A10"/>
    <mergeCell ref="A12:A15"/>
    <mergeCell ref="A16:A19"/>
    <mergeCell ref="A20:A23"/>
    <mergeCell ref="A24:A27"/>
  </mergeCells>
  <printOptions/>
  <pageMargins left="0.7" right="0.7" top="0.75" bottom="0.75" header="0.3" footer="0.3"/>
  <pageSetup horizontalDpi="600" verticalDpi="600" orientation="portrait" paperSize="9" scale="75" r:id="rId1"/>
  <rowBreaks count="2" manualBreakCount="2">
    <brk id="19" max="11" man="1"/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70"/>
  <sheetViews>
    <sheetView view="pageBreakPreview" zoomScale="60" zoomScalePageLayoutView="0" workbookViewId="0" topLeftCell="A1">
      <selection activeCell="E52" sqref="E52"/>
    </sheetView>
  </sheetViews>
  <sheetFormatPr defaultColWidth="9.00390625" defaultRowHeight="12.75"/>
  <cols>
    <col min="1" max="1" width="3.25390625" style="3" customWidth="1"/>
    <col min="2" max="2" width="30.75390625" style="2" customWidth="1"/>
    <col min="3" max="3" width="15.375" style="0" customWidth="1"/>
    <col min="4" max="4" width="18.375" style="0" hidden="1" customWidth="1"/>
    <col min="5" max="5" width="15.375" style="0" customWidth="1"/>
    <col min="6" max="6" width="13.75390625" style="0" customWidth="1"/>
    <col min="7" max="7" width="19.25390625" style="0" hidden="1" customWidth="1"/>
    <col min="8" max="8" width="15.375" style="0" customWidth="1"/>
    <col min="9" max="9" width="14.00390625" style="0" customWidth="1"/>
    <col min="10" max="10" width="19.00390625" style="0" hidden="1" customWidth="1"/>
    <col min="11" max="11" width="15.375" style="0" customWidth="1"/>
    <col min="12" max="12" width="15.125" style="0" customWidth="1"/>
  </cols>
  <sheetData>
    <row r="1" spans="7:12" ht="30.75" customHeight="1">
      <c r="G1" s="75"/>
      <c r="H1" s="75"/>
      <c r="I1" s="75"/>
      <c r="J1" s="75"/>
      <c r="L1" s="6" t="s">
        <v>29</v>
      </c>
    </row>
    <row r="2" spans="8:12" ht="15.75">
      <c r="H2" s="111"/>
      <c r="I2" s="111"/>
      <c r="J2" s="111"/>
      <c r="K2" s="111"/>
      <c r="L2" s="111"/>
    </row>
    <row r="3" ht="15.75">
      <c r="L3" s="5"/>
    </row>
    <row r="4" spans="1:12" s="1" customFormat="1" ht="15.75" customHeight="1">
      <c r="A4" s="82" t="s">
        <v>0</v>
      </c>
      <c r="B4" s="83" t="s">
        <v>1</v>
      </c>
      <c r="C4" s="83" t="s">
        <v>5</v>
      </c>
      <c r="D4" s="90">
        <v>2023</v>
      </c>
      <c r="E4" s="90"/>
      <c r="F4" s="90"/>
      <c r="G4" s="90">
        <v>2024</v>
      </c>
      <c r="H4" s="90"/>
      <c r="I4" s="90"/>
      <c r="J4" s="90">
        <v>2025</v>
      </c>
      <c r="K4" s="90"/>
      <c r="L4" s="90"/>
    </row>
    <row r="5" spans="1:12" s="1" customFormat="1" ht="15.75" customHeight="1">
      <c r="A5" s="82"/>
      <c r="B5" s="83"/>
      <c r="C5" s="83"/>
      <c r="D5" s="26"/>
      <c r="E5" s="107" t="s">
        <v>33</v>
      </c>
      <c r="F5" s="108"/>
      <c r="G5" s="108"/>
      <c r="H5" s="108"/>
      <c r="I5" s="108"/>
      <c r="J5" s="108"/>
      <c r="K5" s="108"/>
      <c r="L5" s="109"/>
    </row>
    <row r="6" spans="1:12" s="1" customFormat="1" ht="15.75">
      <c r="A6" s="82"/>
      <c r="B6" s="83"/>
      <c r="C6" s="83"/>
      <c r="D6" s="90" t="s">
        <v>2</v>
      </c>
      <c r="E6" s="112"/>
      <c r="F6" s="113"/>
      <c r="G6" s="90" t="s">
        <v>2</v>
      </c>
      <c r="H6" s="112"/>
      <c r="I6" s="113"/>
      <c r="J6" s="90" t="s">
        <v>2</v>
      </c>
      <c r="K6" s="83"/>
      <c r="L6" s="83"/>
    </row>
    <row r="7" spans="1:12" s="1" customFormat="1" ht="115.5" customHeight="1">
      <c r="A7" s="82"/>
      <c r="B7" s="83"/>
      <c r="C7" s="83"/>
      <c r="D7" s="90"/>
      <c r="E7" s="4" t="s">
        <v>4</v>
      </c>
      <c r="F7" s="4" t="s">
        <v>8</v>
      </c>
      <c r="G7" s="90"/>
      <c r="H7" s="4" t="s">
        <v>4</v>
      </c>
      <c r="I7" s="4" t="s">
        <v>8</v>
      </c>
      <c r="J7" s="90"/>
      <c r="K7" s="4" t="s">
        <v>4</v>
      </c>
      <c r="L7" s="4" t="s">
        <v>8</v>
      </c>
    </row>
    <row r="8" spans="1:12" s="8" customFormat="1" ht="31.5" customHeight="1">
      <c r="A8" s="76">
        <v>1</v>
      </c>
      <c r="B8" s="92" t="s">
        <v>34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s="8" customFormat="1" ht="99.75" customHeight="1">
      <c r="A9" s="77"/>
      <c r="B9" s="55" t="s">
        <v>36</v>
      </c>
      <c r="C9" s="84" t="s">
        <v>35</v>
      </c>
      <c r="D9" s="16"/>
      <c r="E9" s="17">
        <v>44197.1</v>
      </c>
      <c r="F9" s="17">
        <v>13163.63</v>
      </c>
      <c r="G9" s="11"/>
      <c r="H9" s="7">
        <f aca="true" t="shared" si="0" ref="H9:I11">E9</f>
        <v>44197.1</v>
      </c>
      <c r="I9" s="7">
        <f t="shared" si="0"/>
        <v>13163.63</v>
      </c>
      <c r="J9" s="11"/>
      <c r="K9" s="7">
        <f aca="true" t="shared" si="1" ref="K9:L11">E9</f>
        <v>44197.1</v>
      </c>
      <c r="L9" s="7">
        <f t="shared" si="1"/>
        <v>13163.63</v>
      </c>
    </row>
    <row r="10" spans="1:12" s="8" customFormat="1" ht="75" customHeight="1">
      <c r="A10" s="77"/>
      <c r="B10" s="56" t="s">
        <v>37</v>
      </c>
      <c r="C10" s="85"/>
      <c r="D10" s="16">
        <v>0</v>
      </c>
      <c r="E10" s="17">
        <v>44197.1</v>
      </c>
      <c r="F10" s="17">
        <f>F9</f>
        <v>13163.63</v>
      </c>
      <c r="G10" s="11"/>
      <c r="H10" s="7">
        <f t="shared" si="0"/>
        <v>44197.1</v>
      </c>
      <c r="I10" s="7">
        <f t="shared" si="0"/>
        <v>13163.63</v>
      </c>
      <c r="J10" s="11"/>
      <c r="K10" s="7">
        <f t="shared" si="1"/>
        <v>44197.1</v>
      </c>
      <c r="L10" s="7">
        <f t="shared" si="1"/>
        <v>13163.63</v>
      </c>
    </row>
    <row r="11" spans="1:12" s="8" customFormat="1" ht="30.75" customHeight="1">
      <c r="A11" s="77"/>
      <c r="B11" s="56" t="s">
        <v>38</v>
      </c>
      <c r="C11" s="86"/>
      <c r="D11" s="16"/>
      <c r="E11" s="17">
        <v>44197.1</v>
      </c>
      <c r="F11" s="17">
        <f>F9</f>
        <v>13163.63</v>
      </c>
      <c r="G11" s="11"/>
      <c r="H11" s="7">
        <f t="shared" si="0"/>
        <v>44197.1</v>
      </c>
      <c r="I11" s="7">
        <f t="shared" si="0"/>
        <v>13163.63</v>
      </c>
      <c r="J11" s="11"/>
      <c r="K11" s="7">
        <f t="shared" si="1"/>
        <v>44197.1</v>
      </c>
      <c r="L11" s="7">
        <f t="shared" si="1"/>
        <v>13163.63</v>
      </c>
    </row>
    <row r="12" spans="1:12" s="8" customFormat="1" ht="45" customHeight="1">
      <c r="A12" s="77">
        <v>2</v>
      </c>
      <c r="B12" s="87" t="s">
        <v>39</v>
      </c>
      <c r="C12" s="88"/>
      <c r="D12" s="88"/>
      <c r="E12" s="88"/>
      <c r="F12" s="88"/>
      <c r="G12" s="88"/>
      <c r="H12" s="88"/>
      <c r="I12" s="88"/>
      <c r="J12" s="88"/>
      <c r="K12" s="88"/>
      <c r="L12" s="89"/>
    </row>
    <row r="13" spans="1:12" s="8" customFormat="1" ht="73.5" customHeight="1">
      <c r="A13" s="77"/>
      <c r="B13" s="55" t="s">
        <v>36</v>
      </c>
      <c r="C13" s="84" t="s">
        <v>35</v>
      </c>
      <c r="D13" s="16"/>
      <c r="E13" s="17">
        <v>42460.24</v>
      </c>
      <c r="F13" s="17">
        <v>11295.93</v>
      </c>
      <c r="G13" s="11"/>
      <c r="H13" s="7">
        <f aca="true" t="shared" si="2" ref="H13:I15">E13</f>
        <v>42460.24</v>
      </c>
      <c r="I13" s="7">
        <f t="shared" si="2"/>
        <v>11295.93</v>
      </c>
      <c r="J13" s="11"/>
      <c r="K13" s="7">
        <f aca="true" t="shared" si="3" ref="K13:L15">E13</f>
        <v>42460.24</v>
      </c>
      <c r="L13" s="7">
        <f t="shared" si="3"/>
        <v>11295.93</v>
      </c>
    </row>
    <row r="14" spans="1:14" s="8" customFormat="1" ht="78" customHeight="1">
      <c r="A14" s="77"/>
      <c r="B14" s="56" t="s">
        <v>37</v>
      </c>
      <c r="C14" s="85"/>
      <c r="D14" s="16"/>
      <c r="E14" s="17">
        <v>42460.24</v>
      </c>
      <c r="F14" s="17">
        <f>F13</f>
        <v>11295.93</v>
      </c>
      <c r="G14" s="11"/>
      <c r="H14" s="7">
        <f t="shared" si="2"/>
        <v>42460.24</v>
      </c>
      <c r="I14" s="7">
        <f t="shared" si="2"/>
        <v>11295.93</v>
      </c>
      <c r="J14" s="11"/>
      <c r="K14" s="7">
        <f t="shared" si="3"/>
        <v>42460.24</v>
      </c>
      <c r="L14" s="7">
        <f t="shared" si="3"/>
        <v>11295.93</v>
      </c>
      <c r="N14" s="12"/>
    </row>
    <row r="15" spans="1:14" s="8" customFormat="1" ht="34.5" customHeight="1">
      <c r="A15" s="78"/>
      <c r="B15" s="56" t="s">
        <v>38</v>
      </c>
      <c r="C15" s="86"/>
      <c r="D15" s="16"/>
      <c r="E15" s="17">
        <f>E13</f>
        <v>42460.24</v>
      </c>
      <c r="F15" s="17">
        <f>F13</f>
        <v>11295.93</v>
      </c>
      <c r="G15" s="11"/>
      <c r="H15" s="7">
        <f t="shared" si="2"/>
        <v>42460.24</v>
      </c>
      <c r="I15" s="7">
        <f t="shared" si="2"/>
        <v>11295.93</v>
      </c>
      <c r="J15" s="11"/>
      <c r="K15" s="7">
        <f t="shared" si="3"/>
        <v>42460.24</v>
      </c>
      <c r="L15" s="7">
        <f t="shared" si="3"/>
        <v>11295.93</v>
      </c>
      <c r="N15" s="12"/>
    </row>
    <row r="16" spans="1:14" s="8" customFormat="1" ht="34.5" customHeight="1">
      <c r="A16" s="76">
        <v>3</v>
      </c>
      <c r="B16" s="87" t="s">
        <v>40</v>
      </c>
      <c r="C16" s="88"/>
      <c r="D16" s="88"/>
      <c r="E16" s="88"/>
      <c r="F16" s="88"/>
      <c r="G16" s="88"/>
      <c r="H16" s="88"/>
      <c r="I16" s="88"/>
      <c r="J16" s="88"/>
      <c r="K16" s="88"/>
      <c r="L16" s="89"/>
      <c r="N16" s="12"/>
    </row>
    <row r="17" spans="1:14" s="8" customFormat="1" ht="77.25" customHeight="1">
      <c r="A17" s="77"/>
      <c r="B17" s="55" t="s">
        <v>36</v>
      </c>
      <c r="C17" s="114" t="s">
        <v>35</v>
      </c>
      <c r="D17" s="16"/>
      <c r="E17" s="17">
        <v>44346.61</v>
      </c>
      <c r="F17" s="17">
        <v>15098.06</v>
      </c>
      <c r="G17" s="11"/>
      <c r="H17" s="7">
        <f aca="true" t="shared" si="4" ref="H17:I19">E17</f>
        <v>44346.61</v>
      </c>
      <c r="I17" s="7">
        <f t="shared" si="4"/>
        <v>15098.06</v>
      </c>
      <c r="J17" s="11"/>
      <c r="K17" s="7">
        <f aca="true" t="shared" si="5" ref="K17:L19">E17</f>
        <v>44346.61</v>
      </c>
      <c r="L17" s="7">
        <f t="shared" si="5"/>
        <v>15098.06</v>
      </c>
      <c r="N17" s="12"/>
    </row>
    <row r="18" spans="1:14" s="8" customFormat="1" ht="76.5" customHeight="1">
      <c r="A18" s="77"/>
      <c r="B18" s="56" t="s">
        <v>37</v>
      </c>
      <c r="C18" s="115"/>
      <c r="D18" s="16"/>
      <c r="E18" s="17">
        <v>44346.61</v>
      </c>
      <c r="F18" s="17">
        <f>F17</f>
        <v>15098.06</v>
      </c>
      <c r="G18" s="11"/>
      <c r="H18" s="7">
        <f t="shared" si="4"/>
        <v>44346.61</v>
      </c>
      <c r="I18" s="7">
        <f t="shared" si="4"/>
        <v>15098.06</v>
      </c>
      <c r="J18" s="11"/>
      <c r="K18" s="7">
        <f t="shared" si="5"/>
        <v>44346.61</v>
      </c>
      <c r="L18" s="7">
        <f t="shared" si="5"/>
        <v>15098.06</v>
      </c>
      <c r="N18" s="12"/>
    </row>
    <row r="19" spans="1:14" s="8" customFormat="1" ht="34.5" customHeight="1">
      <c r="A19" s="77"/>
      <c r="B19" s="56" t="s">
        <v>38</v>
      </c>
      <c r="C19" s="115"/>
      <c r="D19" s="16"/>
      <c r="E19" s="17">
        <f>E17</f>
        <v>44346.61</v>
      </c>
      <c r="F19" s="17">
        <f>F17</f>
        <v>15098.06</v>
      </c>
      <c r="G19" s="11"/>
      <c r="H19" s="7">
        <f t="shared" si="4"/>
        <v>44346.61</v>
      </c>
      <c r="I19" s="7">
        <f t="shared" si="4"/>
        <v>15098.06</v>
      </c>
      <c r="J19" s="11"/>
      <c r="K19" s="7">
        <f t="shared" si="5"/>
        <v>44346.61</v>
      </c>
      <c r="L19" s="7">
        <f t="shared" si="5"/>
        <v>15098.06</v>
      </c>
      <c r="N19" s="12"/>
    </row>
    <row r="20" spans="1:14" s="8" customFormat="1" ht="34.5" customHeight="1">
      <c r="A20" s="24"/>
      <c r="B20" s="68" t="s">
        <v>56</v>
      </c>
      <c r="C20" s="116"/>
      <c r="D20" s="66"/>
      <c r="E20" s="17">
        <f>E17</f>
        <v>44346.61</v>
      </c>
      <c r="F20" s="17">
        <f>F17</f>
        <v>15098.06</v>
      </c>
      <c r="G20" s="11"/>
      <c r="H20" s="7">
        <f>E20</f>
        <v>44346.61</v>
      </c>
      <c r="I20" s="7">
        <f>F20</f>
        <v>15098.06</v>
      </c>
      <c r="J20" s="11"/>
      <c r="K20" s="7">
        <f>E20</f>
        <v>44346.61</v>
      </c>
      <c r="L20" s="7">
        <f>F20</f>
        <v>15098.06</v>
      </c>
      <c r="N20" s="12"/>
    </row>
    <row r="21" spans="1:14" s="8" customFormat="1" ht="34.5" customHeight="1">
      <c r="A21" s="110">
        <v>4</v>
      </c>
      <c r="B21" s="87" t="s">
        <v>41</v>
      </c>
      <c r="C21" s="88"/>
      <c r="D21" s="88"/>
      <c r="E21" s="88"/>
      <c r="F21" s="88"/>
      <c r="G21" s="88"/>
      <c r="H21" s="88"/>
      <c r="I21" s="88"/>
      <c r="J21" s="88"/>
      <c r="K21" s="88"/>
      <c r="L21" s="89"/>
      <c r="N21" s="12"/>
    </row>
    <row r="22" spans="1:14" s="8" customFormat="1" ht="75.75" customHeight="1">
      <c r="A22" s="110"/>
      <c r="B22" s="55" t="s">
        <v>36</v>
      </c>
      <c r="C22" s="84" t="s">
        <v>35</v>
      </c>
      <c r="D22" s="40"/>
      <c r="E22" s="17">
        <v>43176.72</v>
      </c>
      <c r="F22" s="17">
        <v>9008.97</v>
      </c>
      <c r="G22" s="11"/>
      <c r="H22" s="7">
        <f aca="true" t="shared" si="6" ref="H22:I24">E22</f>
        <v>43176.72</v>
      </c>
      <c r="I22" s="7">
        <f t="shared" si="6"/>
        <v>9008.97</v>
      </c>
      <c r="J22" s="11"/>
      <c r="K22" s="7">
        <f aca="true" t="shared" si="7" ref="K22:L24">E22</f>
        <v>43176.72</v>
      </c>
      <c r="L22" s="7">
        <f t="shared" si="7"/>
        <v>9008.97</v>
      </c>
      <c r="N22" s="12"/>
    </row>
    <row r="23" spans="1:14" s="8" customFormat="1" ht="75.75" customHeight="1">
      <c r="A23" s="110"/>
      <c r="B23" s="56" t="s">
        <v>37</v>
      </c>
      <c r="C23" s="85"/>
      <c r="D23" s="40"/>
      <c r="E23" s="17">
        <v>43176.72</v>
      </c>
      <c r="F23" s="17">
        <f>F22</f>
        <v>9008.97</v>
      </c>
      <c r="G23" s="11"/>
      <c r="H23" s="7">
        <f t="shared" si="6"/>
        <v>43176.72</v>
      </c>
      <c r="I23" s="7">
        <f t="shared" si="6"/>
        <v>9008.97</v>
      </c>
      <c r="J23" s="11"/>
      <c r="K23" s="7">
        <f t="shared" si="7"/>
        <v>43176.72</v>
      </c>
      <c r="L23" s="7">
        <f t="shared" si="7"/>
        <v>9008.97</v>
      </c>
      <c r="N23" s="12"/>
    </row>
    <row r="24" spans="1:14" s="8" customFormat="1" ht="34.5" customHeight="1">
      <c r="A24" s="110"/>
      <c r="B24" s="56" t="s">
        <v>38</v>
      </c>
      <c r="C24" s="86"/>
      <c r="D24" s="40"/>
      <c r="E24" s="17">
        <v>43176.72</v>
      </c>
      <c r="F24" s="17">
        <f>F22</f>
        <v>9008.97</v>
      </c>
      <c r="G24" s="11"/>
      <c r="H24" s="7">
        <f t="shared" si="6"/>
        <v>43176.72</v>
      </c>
      <c r="I24" s="7">
        <f t="shared" si="6"/>
        <v>9008.97</v>
      </c>
      <c r="J24" s="11"/>
      <c r="K24" s="7">
        <f t="shared" si="7"/>
        <v>43176.72</v>
      </c>
      <c r="L24" s="7">
        <f t="shared" si="7"/>
        <v>9008.97</v>
      </c>
      <c r="N24" s="12"/>
    </row>
    <row r="25" spans="1:14" s="8" customFormat="1" ht="34.5" customHeight="1">
      <c r="A25" s="110">
        <v>5</v>
      </c>
      <c r="B25" s="87" t="s">
        <v>42</v>
      </c>
      <c r="C25" s="88"/>
      <c r="D25" s="88"/>
      <c r="E25" s="88"/>
      <c r="F25" s="88"/>
      <c r="G25" s="88"/>
      <c r="H25" s="88"/>
      <c r="I25" s="88"/>
      <c r="J25" s="88"/>
      <c r="K25" s="88"/>
      <c r="L25" s="89"/>
      <c r="N25" s="12"/>
    </row>
    <row r="26" spans="1:14" s="8" customFormat="1" ht="73.5" customHeight="1">
      <c r="A26" s="110"/>
      <c r="B26" s="55" t="s">
        <v>36</v>
      </c>
      <c r="C26" s="84" t="s">
        <v>35</v>
      </c>
      <c r="D26" s="40"/>
      <c r="E26" s="17">
        <v>47730.89</v>
      </c>
      <c r="F26" s="17">
        <v>10971.3</v>
      </c>
      <c r="G26" s="11"/>
      <c r="H26" s="7">
        <f aca="true" t="shared" si="8" ref="H26:I28">E26</f>
        <v>47730.89</v>
      </c>
      <c r="I26" s="7">
        <f t="shared" si="8"/>
        <v>10971.3</v>
      </c>
      <c r="J26" s="11"/>
      <c r="K26" s="7">
        <f aca="true" t="shared" si="9" ref="K26:L28">E26</f>
        <v>47730.89</v>
      </c>
      <c r="L26" s="7">
        <f t="shared" si="9"/>
        <v>10971.3</v>
      </c>
      <c r="N26" s="12"/>
    </row>
    <row r="27" spans="1:14" s="8" customFormat="1" ht="73.5" customHeight="1">
      <c r="A27" s="110"/>
      <c r="B27" s="56" t="s">
        <v>37</v>
      </c>
      <c r="C27" s="85"/>
      <c r="D27" s="40"/>
      <c r="E27" s="17">
        <f>E26</f>
        <v>47730.89</v>
      </c>
      <c r="F27" s="17">
        <f>F26</f>
        <v>10971.3</v>
      </c>
      <c r="G27" s="11"/>
      <c r="H27" s="7">
        <f t="shared" si="8"/>
        <v>47730.89</v>
      </c>
      <c r="I27" s="7">
        <f t="shared" si="8"/>
        <v>10971.3</v>
      </c>
      <c r="J27" s="11"/>
      <c r="K27" s="7">
        <f t="shared" si="9"/>
        <v>47730.89</v>
      </c>
      <c r="L27" s="7">
        <f t="shared" si="9"/>
        <v>10971.3</v>
      </c>
      <c r="N27" s="12"/>
    </row>
    <row r="28" spans="1:14" s="8" customFormat="1" ht="34.5" customHeight="1">
      <c r="A28" s="110"/>
      <c r="B28" s="56" t="s">
        <v>38</v>
      </c>
      <c r="C28" s="86"/>
      <c r="D28" s="40"/>
      <c r="E28" s="17">
        <f>E26</f>
        <v>47730.89</v>
      </c>
      <c r="F28" s="17">
        <f>F26</f>
        <v>10971.3</v>
      </c>
      <c r="G28" s="11"/>
      <c r="H28" s="7">
        <f t="shared" si="8"/>
        <v>47730.89</v>
      </c>
      <c r="I28" s="7">
        <f t="shared" si="8"/>
        <v>10971.3</v>
      </c>
      <c r="J28" s="11"/>
      <c r="K28" s="7">
        <f t="shared" si="9"/>
        <v>47730.89</v>
      </c>
      <c r="L28" s="7">
        <f t="shared" si="9"/>
        <v>10971.3</v>
      </c>
      <c r="N28" s="12"/>
    </row>
    <row r="29" spans="1:14" s="8" customFormat="1" ht="26.25" customHeight="1">
      <c r="A29" s="21"/>
      <c r="B29" s="87" t="s">
        <v>45</v>
      </c>
      <c r="C29" s="88"/>
      <c r="D29" s="88"/>
      <c r="E29" s="88"/>
      <c r="F29" s="88"/>
      <c r="G29" s="88"/>
      <c r="H29" s="88"/>
      <c r="I29" s="88"/>
      <c r="J29" s="88"/>
      <c r="K29" s="88"/>
      <c r="L29" s="89"/>
      <c r="N29" s="12"/>
    </row>
    <row r="30" spans="1:14" s="8" customFormat="1" ht="45" customHeight="1">
      <c r="A30" s="21"/>
      <c r="B30" s="14" t="s">
        <v>46</v>
      </c>
      <c r="C30" s="84" t="s">
        <v>47</v>
      </c>
      <c r="D30" s="16"/>
      <c r="E30" s="17">
        <v>63633.61</v>
      </c>
      <c r="F30" s="17">
        <v>0</v>
      </c>
      <c r="G30" s="11"/>
      <c r="H30" s="7">
        <f aca="true" t="shared" si="10" ref="H30:I32">E30</f>
        <v>63633.61</v>
      </c>
      <c r="I30" s="7">
        <f t="shared" si="10"/>
        <v>0</v>
      </c>
      <c r="J30" s="11"/>
      <c r="K30" s="7">
        <f aca="true" t="shared" si="11" ref="K30:L32">E30</f>
        <v>63633.61</v>
      </c>
      <c r="L30" s="7">
        <f t="shared" si="11"/>
        <v>0</v>
      </c>
      <c r="N30" s="12"/>
    </row>
    <row r="31" spans="1:14" s="8" customFormat="1" ht="45" customHeight="1">
      <c r="A31" s="21"/>
      <c r="B31" s="14" t="s">
        <v>48</v>
      </c>
      <c r="C31" s="85"/>
      <c r="D31" s="16"/>
      <c r="E31" s="17">
        <f>E30</f>
        <v>63633.61</v>
      </c>
      <c r="F31" s="17">
        <v>0</v>
      </c>
      <c r="G31" s="11"/>
      <c r="H31" s="7">
        <f t="shared" si="10"/>
        <v>63633.61</v>
      </c>
      <c r="I31" s="7">
        <f t="shared" si="10"/>
        <v>0</v>
      </c>
      <c r="J31" s="11"/>
      <c r="K31" s="7">
        <f t="shared" si="11"/>
        <v>63633.61</v>
      </c>
      <c r="L31" s="7">
        <f t="shared" si="11"/>
        <v>0</v>
      </c>
      <c r="N31" s="12"/>
    </row>
    <row r="32" spans="1:14" s="8" customFormat="1" ht="45" customHeight="1">
      <c r="A32" s="21"/>
      <c r="B32" s="14" t="s">
        <v>49</v>
      </c>
      <c r="C32" s="86"/>
      <c r="D32" s="16"/>
      <c r="E32" s="17">
        <f>E30</f>
        <v>63633.61</v>
      </c>
      <c r="F32" s="17">
        <v>0</v>
      </c>
      <c r="G32" s="11"/>
      <c r="H32" s="7">
        <f t="shared" si="10"/>
        <v>63633.61</v>
      </c>
      <c r="I32" s="7">
        <f t="shared" si="10"/>
        <v>0</v>
      </c>
      <c r="J32" s="11"/>
      <c r="K32" s="7">
        <f t="shared" si="11"/>
        <v>63633.61</v>
      </c>
      <c r="L32" s="7">
        <f t="shared" si="11"/>
        <v>0</v>
      </c>
      <c r="N32" s="12"/>
    </row>
    <row r="33" spans="1:14" s="8" customFormat="1" ht="25.5" customHeight="1">
      <c r="A33" s="21"/>
      <c r="B33" s="87" t="s">
        <v>50</v>
      </c>
      <c r="C33" s="88"/>
      <c r="D33" s="88"/>
      <c r="E33" s="88"/>
      <c r="F33" s="88"/>
      <c r="G33" s="88"/>
      <c r="H33" s="88"/>
      <c r="I33" s="88"/>
      <c r="J33" s="88"/>
      <c r="K33" s="88"/>
      <c r="L33" s="89"/>
      <c r="N33" s="12"/>
    </row>
    <row r="34" spans="1:14" s="8" customFormat="1" ht="42" customHeight="1">
      <c r="A34" s="21"/>
      <c r="B34" s="14" t="s">
        <v>46</v>
      </c>
      <c r="C34" s="84" t="s">
        <v>47</v>
      </c>
      <c r="D34" s="16"/>
      <c r="E34" s="17">
        <v>71716.28</v>
      </c>
      <c r="F34" s="17">
        <v>11554.36</v>
      </c>
      <c r="G34" s="11"/>
      <c r="H34" s="7">
        <f aca="true" t="shared" si="12" ref="H34:I36">E34</f>
        <v>71716.28</v>
      </c>
      <c r="I34" s="7">
        <f t="shared" si="12"/>
        <v>11554.36</v>
      </c>
      <c r="J34" s="11"/>
      <c r="K34" s="7">
        <f aca="true" t="shared" si="13" ref="K34:L36">E34</f>
        <v>71716.28</v>
      </c>
      <c r="L34" s="7">
        <f t="shared" si="13"/>
        <v>11554.36</v>
      </c>
      <c r="N34" s="12"/>
    </row>
    <row r="35" spans="1:14" s="8" customFormat="1" ht="42" customHeight="1">
      <c r="A35" s="21"/>
      <c r="B35" s="14" t="s">
        <v>48</v>
      </c>
      <c r="C35" s="85"/>
      <c r="D35" s="16"/>
      <c r="E35" s="17">
        <f>E34</f>
        <v>71716.28</v>
      </c>
      <c r="F35" s="17">
        <f>F34</f>
        <v>11554.36</v>
      </c>
      <c r="G35" s="11"/>
      <c r="H35" s="7">
        <f t="shared" si="12"/>
        <v>71716.28</v>
      </c>
      <c r="I35" s="7">
        <f t="shared" si="12"/>
        <v>11554.36</v>
      </c>
      <c r="J35" s="11"/>
      <c r="K35" s="7">
        <f t="shared" si="13"/>
        <v>71716.28</v>
      </c>
      <c r="L35" s="7">
        <f t="shared" si="13"/>
        <v>11554.36</v>
      </c>
      <c r="N35" s="12"/>
    </row>
    <row r="36" spans="1:14" s="8" customFormat="1" ht="42" customHeight="1">
      <c r="A36" s="21"/>
      <c r="B36" s="14" t="s">
        <v>49</v>
      </c>
      <c r="C36" s="86"/>
      <c r="D36" s="16"/>
      <c r="E36" s="17">
        <f>E34</f>
        <v>71716.28</v>
      </c>
      <c r="F36" s="17">
        <f>F34</f>
        <v>11554.36</v>
      </c>
      <c r="G36" s="11"/>
      <c r="H36" s="7">
        <f t="shared" si="12"/>
        <v>71716.28</v>
      </c>
      <c r="I36" s="7">
        <f t="shared" si="12"/>
        <v>11554.36</v>
      </c>
      <c r="J36" s="11"/>
      <c r="K36" s="7">
        <f t="shared" si="13"/>
        <v>71716.28</v>
      </c>
      <c r="L36" s="7">
        <f t="shared" si="13"/>
        <v>11554.36</v>
      </c>
      <c r="N36" s="12"/>
    </row>
    <row r="37" spans="1:14" s="8" customFormat="1" ht="34.5" customHeight="1">
      <c r="A37" s="21"/>
      <c r="B37" s="87" t="s">
        <v>53</v>
      </c>
      <c r="C37" s="88"/>
      <c r="D37" s="88"/>
      <c r="E37" s="88"/>
      <c r="F37" s="88"/>
      <c r="G37" s="88"/>
      <c r="H37" s="88"/>
      <c r="I37" s="88"/>
      <c r="J37" s="88"/>
      <c r="K37" s="88"/>
      <c r="L37" s="89"/>
      <c r="N37" s="12"/>
    </row>
    <row r="38" spans="1:14" s="8" customFormat="1" ht="45" customHeight="1">
      <c r="A38" s="21"/>
      <c r="B38" s="14" t="s">
        <v>46</v>
      </c>
      <c r="C38" s="84" t="s">
        <v>47</v>
      </c>
      <c r="D38" s="16"/>
      <c r="E38" s="17">
        <v>47680.32</v>
      </c>
      <c r="F38" s="17">
        <v>5896.68</v>
      </c>
      <c r="G38" s="11"/>
      <c r="H38" s="7">
        <f aca="true" t="shared" si="14" ref="H38:I40">E38</f>
        <v>47680.32</v>
      </c>
      <c r="I38" s="7">
        <f t="shared" si="14"/>
        <v>5896.68</v>
      </c>
      <c r="J38" s="11"/>
      <c r="K38" s="7">
        <f aca="true" t="shared" si="15" ref="K38:L40">E38</f>
        <v>47680.32</v>
      </c>
      <c r="L38" s="7">
        <f t="shared" si="15"/>
        <v>5896.68</v>
      </c>
      <c r="N38" s="12"/>
    </row>
    <row r="39" spans="1:14" s="8" customFormat="1" ht="45" customHeight="1">
      <c r="A39" s="21"/>
      <c r="B39" s="14" t="s">
        <v>48</v>
      </c>
      <c r="C39" s="85"/>
      <c r="D39" s="16"/>
      <c r="E39" s="17">
        <f>E38</f>
        <v>47680.32</v>
      </c>
      <c r="F39" s="17">
        <f>F38</f>
        <v>5896.68</v>
      </c>
      <c r="G39" s="11"/>
      <c r="H39" s="7">
        <f t="shared" si="14"/>
        <v>47680.32</v>
      </c>
      <c r="I39" s="7">
        <f t="shared" si="14"/>
        <v>5896.68</v>
      </c>
      <c r="J39" s="11"/>
      <c r="K39" s="7">
        <f t="shared" si="15"/>
        <v>47680.32</v>
      </c>
      <c r="L39" s="7">
        <f t="shared" si="15"/>
        <v>5896.68</v>
      </c>
      <c r="N39" s="12"/>
    </row>
    <row r="40" spans="1:14" s="8" customFormat="1" ht="45" customHeight="1">
      <c r="A40" s="21"/>
      <c r="B40" s="14" t="s">
        <v>49</v>
      </c>
      <c r="C40" s="86"/>
      <c r="D40" s="16"/>
      <c r="E40" s="17">
        <f>E38</f>
        <v>47680.32</v>
      </c>
      <c r="F40" s="17">
        <f>F38</f>
        <v>5896.68</v>
      </c>
      <c r="G40" s="11"/>
      <c r="H40" s="7">
        <f t="shared" si="14"/>
        <v>47680.32</v>
      </c>
      <c r="I40" s="7">
        <f t="shared" si="14"/>
        <v>5896.68</v>
      </c>
      <c r="J40" s="11"/>
      <c r="K40" s="7">
        <f t="shared" si="15"/>
        <v>47680.32</v>
      </c>
      <c r="L40" s="7">
        <f t="shared" si="15"/>
        <v>5896.68</v>
      </c>
      <c r="N40" s="12"/>
    </row>
    <row r="41" spans="1:14" s="8" customFormat="1" ht="23.25" customHeight="1">
      <c r="A41" s="21"/>
      <c r="B41" s="87" t="s">
        <v>52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  <c r="N41" s="12"/>
    </row>
    <row r="42" spans="1:14" s="8" customFormat="1" ht="44.25" customHeight="1">
      <c r="A42" s="21"/>
      <c r="B42" s="14" t="s">
        <v>46</v>
      </c>
      <c r="C42" s="84" t="s">
        <v>47</v>
      </c>
      <c r="D42" s="16"/>
      <c r="E42" s="17">
        <v>55334.81</v>
      </c>
      <c r="F42" s="17">
        <v>6024.26</v>
      </c>
      <c r="G42" s="11"/>
      <c r="H42" s="7">
        <f aca="true" t="shared" si="16" ref="H42:I44">E42</f>
        <v>55334.81</v>
      </c>
      <c r="I42" s="7">
        <f t="shared" si="16"/>
        <v>6024.26</v>
      </c>
      <c r="J42" s="11"/>
      <c r="K42" s="7">
        <f aca="true" t="shared" si="17" ref="K42:L44">E42</f>
        <v>55334.81</v>
      </c>
      <c r="L42" s="7">
        <f t="shared" si="17"/>
        <v>6024.26</v>
      </c>
      <c r="N42" s="12"/>
    </row>
    <row r="43" spans="1:14" s="8" customFormat="1" ht="44.25" customHeight="1">
      <c r="A43" s="21"/>
      <c r="B43" s="14" t="s">
        <v>48</v>
      </c>
      <c r="C43" s="85"/>
      <c r="D43" s="16"/>
      <c r="E43" s="17">
        <f>E42</f>
        <v>55334.81</v>
      </c>
      <c r="F43" s="17">
        <f>F42</f>
        <v>6024.26</v>
      </c>
      <c r="G43" s="11"/>
      <c r="H43" s="7">
        <f t="shared" si="16"/>
        <v>55334.81</v>
      </c>
      <c r="I43" s="7">
        <f t="shared" si="16"/>
        <v>6024.26</v>
      </c>
      <c r="J43" s="11"/>
      <c r="K43" s="7">
        <f t="shared" si="17"/>
        <v>55334.81</v>
      </c>
      <c r="L43" s="7">
        <f t="shared" si="17"/>
        <v>6024.26</v>
      </c>
      <c r="N43" s="12"/>
    </row>
    <row r="44" spans="1:14" s="8" customFormat="1" ht="44.25" customHeight="1">
      <c r="A44" s="21"/>
      <c r="B44" s="14" t="s">
        <v>49</v>
      </c>
      <c r="C44" s="86"/>
      <c r="D44" s="16"/>
      <c r="E44" s="17">
        <f>E42</f>
        <v>55334.81</v>
      </c>
      <c r="F44" s="17">
        <f>F42</f>
        <v>6024.26</v>
      </c>
      <c r="G44" s="11"/>
      <c r="H44" s="7">
        <f t="shared" si="16"/>
        <v>55334.81</v>
      </c>
      <c r="I44" s="7">
        <f t="shared" si="16"/>
        <v>6024.26</v>
      </c>
      <c r="J44" s="11"/>
      <c r="K44" s="7">
        <f t="shared" si="17"/>
        <v>55334.81</v>
      </c>
      <c r="L44" s="7">
        <f t="shared" si="17"/>
        <v>6024.26</v>
      </c>
      <c r="N44" s="12"/>
    </row>
    <row r="45" spans="1:14" s="8" customFormat="1" ht="23.25" customHeight="1">
      <c r="A45" s="21"/>
      <c r="B45" s="87" t="s">
        <v>51</v>
      </c>
      <c r="C45" s="88"/>
      <c r="D45" s="88"/>
      <c r="E45" s="88"/>
      <c r="F45" s="88"/>
      <c r="G45" s="88"/>
      <c r="H45" s="88"/>
      <c r="I45" s="88"/>
      <c r="J45" s="88"/>
      <c r="K45" s="88"/>
      <c r="L45" s="89"/>
      <c r="N45" s="12"/>
    </row>
    <row r="46" spans="1:14" s="8" customFormat="1" ht="44.25" customHeight="1">
      <c r="A46" s="21"/>
      <c r="B46" s="14" t="s">
        <v>46</v>
      </c>
      <c r="C46" s="84" t="s">
        <v>47</v>
      </c>
      <c r="D46" s="16"/>
      <c r="E46" s="17">
        <v>47806.38</v>
      </c>
      <c r="F46" s="17">
        <v>5976.99</v>
      </c>
      <c r="G46" s="11"/>
      <c r="H46" s="7">
        <f aca="true" t="shared" si="18" ref="H46:I48">E46</f>
        <v>47806.38</v>
      </c>
      <c r="I46" s="7">
        <f t="shared" si="18"/>
        <v>5976.99</v>
      </c>
      <c r="J46" s="11"/>
      <c r="K46" s="7">
        <f aca="true" t="shared" si="19" ref="K46:L48">E46</f>
        <v>47806.38</v>
      </c>
      <c r="L46" s="7">
        <f t="shared" si="19"/>
        <v>5976.99</v>
      </c>
      <c r="N46" s="12"/>
    </row>
    <row r="47" spans="1:14" s="8" customFormat="1" ht="44.25" customHeight="1">
      <c r="A47" s="21"/>
      <c r="B47" s="14" t="s">
        <v>48</v>
      </c>
      <c r="C47" s="85"/>
      <c r="D47" s="16"/>
      <c r="E47" s="17">
        <f>E46</f>
        <v>47806.38</v>
      </c>
      <c r="F47" s="17">
        <f>F46</f>
        <v>5976.99</v>
      </c>
      <c r="G47" s="11"/>
      <c r="H47" s="7">
        <f t="shared" si="18"/>
        <v>47806.38</v>
      </c>
      <c r="I47" s="7">
        <f t="shared" si="18"/>
        <v>5976.99</v>
      </c>
      <c r="J47" s="11"/>
      <c r="K47" s="7">
        <f t="shared" si="19"/>
        <v>47806.38</v>
      </c>
      <c r="L47" s="7">
        <f t="shared" si="19"/>
        <v>5976.99</v>
      </c>
      <c r="N47" s="12"/>
    </row>
    <row r="48" spans="1:14" s="8" customFormat="1" ht="44.25" customHeight="1">
      <c r="A48" s="21"/>
      <c r="B48" s="14" t="s">
        <v>49</v>
      </c>
      <c r="C48" s="86"/>
      <c r="D48" s="16"/>
      <c r="E48" s="17">
        <f>E46</f>
        <v>47806.38</v>
      </c>
      <c r="F48" s="17">
        <f>F46</f>
        <v>5976.99</v>
      </c>
      <c r="G48" s="11"/>
      <c r="H48" s="7">
        <f t="shared" si="18"/>
        <v>47806.38</v>
      </c>
      <c r="I48" s="7">
        <f t="shared" si="18"/>
        <v>5976.99</v>
      </c>
      <c r="J48" s="11"/>
      <c r="K48" s="7">
        <f t="shared" si="19"/>
        <v>47806.38</v>
      </c>
      <c r="L48" s="7">
        <f t="shared" si="19"/>
        <v>5976.99</v>
      </c>
      <c r="N48" s="12"/>
    </row>
    <row r="49" spans="1:12" s="8" customFormat="1" ht="21.75" customHeight="1">
      <c r="A49" s="76">
        <v>1</v>
      </c>
      <c r="B49" s="87" t="s">
        <v>10</v>
      </c>
      <c r="C49" s="88"/>
      <c r="D49" s="88"/>
      <c r="E49" s="88"/>
      <c r="F49" s="88"/>
      <c r="G49" s="88"/>
      <c r="H49" s="88"/>
      <c r="I49" s="88"/>
      <c r="J49" s="88"/>
      <c r="K49" s="88"/>
      <c r="L49" s="89"/>
    </row>
    <row r="50" spans="1:12" s="8" customFormat="1" ht="31.5" customHeight="1">
      <c r="A50" s="77"/>
      <c r="B50" s="57" t="s">
        <v>11</v>
      </c>
      <c r="C50" s="95" t="s">
        <v>6</v>
      </c>
      <c r="D50" s="31">
        <v>165.96</v>
      </c>
      <c r="E50" s="32">
        <v>56.4624</v>
      </c>
      <c r="F50" s="32">
        <v>5.2319</v>
      </c>
      <c r="G50" s="31">
        <v>165.96</v>
      </c>
      <c r="H50" s="32">
        <f aca="true" t="shared" si="20" ref="H50:I52">E50</f>
        <v>56.4624</v>
      </c>
      <c r="I50" s="32">
        <f t="shared" si="20"/>
        <v>5.2319</v>
      </c>
      <c r="J50" s="31">
        <v>165.96</v>
      </c>
      <c r="K50" s="32">
        <f>H50</f>
        <v>56.4624</v>
      </c>
      <c r="L50" s="32">
        <f>I50</f>
        <v>5.2319</v>
      </c>
    </row>
    <row r="51" spans="1:12" s="8" customFormat="1" ht="31.5" customHeight="1">
      <c r="A51" s="78"/>
      <c r="B51" s="57" t="s">
        <v>12</v>
      </c>
      <c r="C51" s="96"/>
      <c r="D51" s="31">
        <v>165.96</v>
      </c>
      <c r="E51" s="32">
        <f>E50</f>
        <v>56.4624</v>
      </c>
      <c r="F51" s="32">
        <f>F50</f>
        <v>5.2319</v>
      </c>
      <c r="G51" s="31">
        <v>165.96</v>
      </c>
      <c r="H51" s="32">
        <f t="shared" si="20"/>
        <v>56.4624</v>
      </c>
      <c r="I51" s="32">
        <f t="shared" si="20"/>
        <v>5.2319</v>
      </c>
      <c r="J51" s="31">
        <v>165.96</v>
      </c>
      <c r="K51" s="32">
        <f>H51</f>
        <v>56.4624</v>
      </c>
      <c r="L51" s="32">
        <f>I51</f>
        <v>5.2319</v>
      </c>
    </row>
    <row r="52" spans="1:12" s="8" customFormat="1" ht="31.5" customHeight="1">
      <c r="A52" s="24"/>
      <c r="B52" s="57" t="s">
        <v>57</v>
      </c>
      <c r="C52" s="97"/>
      <c r="D52" s="67"/>
      <c r="E52" s="32">
        <f>E50</f>
        <v>56.4624</v>
      </c>
      <c r="F52" s="32">
        <f>F50</f>
        <v>5.2319</v>
      </c>
      <c r="G52" s="31"/>
      <c r="H52" s="32">
        <f t="shared" si="20"/>
        <v>56.4624</v>
      </c>
      <c r="I52" s="32">
        <f t="shared" si="20"/>
        <v>5.2319</v>
      </c>
      <c r="J52" s="31"/>
      <c r="K52" s="32">
        <f>E52</f>
        <v>56.4624</v>
      </c>
      <c r="L52" s="32">
        <f>F52</f>
        <v>5.2319</v>
      </c>
    </row>
    <row r="53" spans="1:12" s="8" customFormat="1" ht="19.5" customHeight="1">
      <c r="A53" s="76">
        <v>2</v>
      </c>
      <c r="B53" s="104" t="s">
        <v>13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6"/>
    </row>
    <row r="54" spans="1:12" s="8" customFormat="1" ht="31.5" customHeight="1">
      <c r="A54" s="77"/>
      <c r="B54" s="57" t="s">
        <v>14</v>
      </c>
      <c r="C54" s="117" t="s">
        <v>6</v>
      </c>
      <c r="D54" s="31">
        <v>153.05</v>
      </c>
      <c r="E54" s="32">
        <v>114.57635</v>
      </c>
      <c r="F54" s="32">
        <v>0.9189</v>
      </c>
      <c r="G54" s="31">
        <v>153.05</v>
      </c>
      <c r="H54" s="32">
        <f aca="true" t="shared" si="21" ref="H54:I57">E54</f>
        <v>114.57635</v>
      </c>
      <c r="I54" s="32">
        <f t="shared" si="21"/>
        <v>0.9189</v>
      </c>
      <c r="J54" s="31">
        <v>153.05</v>
      </c>
      <c r="K54" s="32">
        <f>E54</f>
        <v>114.57635</v>
      </c>
      <c r="L54" s="32">
        <f>I54</f>
        <v>0.9189</v>
      </c>
    </row>
    <row r="55" spans="1:12" s="8" customFormat="1" ht="31.5" customHeight="1">
      <c r="A55" s="77"/>
      <c r="B55" s="57" t="s">
        <v>11</v>
      </c>
      <c r="C55" s="117"/>
      <c r="D55" s="31">
        <v>153.05</v>
      </c>
      <c r="E55" s="32">
        <f>E54</f>
        <v>114.57635</v>
      </c>
      <c r="F55" s="32">
        <f>F54</f>
        <v>0.9189</v>
      </c>
      <c r="G55" s="31">
        <v>153.05</v>
      </c>
      <c r="H55" s="32">
        <f t="shared" si="21"/>
        <v>114.57635</v>
      </c>
      <c r="I55" s="32">
        <f t="shared" si="21"/>
        <v>0.9189</v>
      </c>
      <c r="J55" s="31">
        <v>153.05</v>
      </c>
      <c r="K55" s="32">
        <f>E55</f>
        <v>114.57635</v>
      </c>
      <c r="L55" s="32">
        <f>I55</f>
        <v>0.9189</v>
      </c>
    </row>
    <row r="56" spans="1:12" s="8" customFormat="1" ht="31.5" customHeight="1">
      <c r="A56" s="77"/>
      <c r="B56" s="57" t="s">
        <v>15</v>
      </c>
      <c r="C56" s="117"/>
      <c r="D56" s="31">
        <v>153.05</v>
      </c>
      <c r="E56" s="32">
        <f>E54</f>
        <v>114.57635</v>
      </c>
      <c r="F56" s="32">
        <f>F54</f>
        <v>0.9189</v>
      </c>
      <c r="G56" s="31">
        <v>153.05</v>
      </c>
      <c r="H56" s="32">
        <f t="shared" si="21"/>
        <v>114.57635</v>
      </c>
      <c r="I56" s="32">
        <f t="shared" si="21"/>
        <v>0.9189</v>
      </c>
      <c r="J56" s="31">
        <v>153.05</v>
      </c>
      <c r="K56" s="32">
        <f>E56</f>
        <v>114.57635</v>
      </c>
      <c r="L56" s="32">
        <f>I56</f>
        <v>0.9189</v>
      </c>
    </row>
    <row r="57" spans="1:12" s="8" customFormat="1" ht="31.5" customHeight="1">
      <c r="A57" s="78"/>
      <c r="B57" s="57" t="s">
        <v>16</v>
      </c>
      <c r="C57" s="117"/>
      <c r="D57" s="31">
        <v>153.05</v>
      </c>
      <c r="E57" s="32">
        <f>E54</f>
        <v>114.57635</v>
      </c>
      <c r="F57" s="32">
        <f>F54</f>
        <v>0.9189</v>
      </c>
      <c r="G57" s="31">
        <v>153.05</v>
      </c>
      <c r="H57" s="32">
        <f t="shared" si="21"/>
        <v>114.57635</v>
      </c>
      <c r="I57" s="32">
        <f t="shared" si="21"/>
        <v>0.9189</v>
      </c>
      <c r="J57" s="31">
        <v>153.05</v>
      </c>
      <c r="K57" s="32">
        <f>E57</f>
        <v>114.57635</v>
      </c>
      <c r="L57" s="32">
        <f>I57</f>
        <v>0.9189</v>
      </c>
    </row>
    <row r="58" spans="1:12" s="8" customFormat="1" ht="16.5" customHeight="1">
      <c r="A58" s="76">
        <v>3</v>
      </c>
      <c r="B58" s="101" t="s">
        <v>17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3"/>
    </row>
    <row r="59" spans="1:12" s="8" customFormat="1" ht="31.5" customHeight="1">
      <c r="A59" s="77"/>
      <c r="B59" s="57" t="s">
        <v>14</v>
      </c>
      <c r="C59" s="96" t="s">
        <v>6</v>
      </c>
      <c r="D59" s="31">
        <v>203.69</v>
      </c>
      <c r="E59" s="32">
        <v>102.45556</v>
      </c>
      <c r="F59" s="32">
        <v>3.0525</v>
      </c>
      <c r="G59" s="32">
        <v>203.69</v>
      </c>
      <c r="H59" s="32">
        <f aca="true" t="shared" si="22" ref="H59:I62">E59</f>
        <v>102.45556</v>
      </c>
      <c r="I59" s="32">
        <f t="shared" si="22"/>
        <v>3.0525</v>
      </c>
      <c r="J59" s="32">
        <v>203.69</v>
      </c>
      <c r="K59" s="32">
        <f aca="true" t="shared" si="23" ref="K59:L62">H59</f>
        <v>102.45556</v>
      </c>
      <c r="L59" s="32">
        <f t="shared" si="23"/>
        <v>3.0525</v>
      </c>
    </row>
    <row r="60" spans="1:12" s="8" customFormat="1" ht="31.5" customHeight="1">
      <c r="A60" s="77"/>
      <c r="B60" s="57" t="s">
        <v>11</v>
      </c>
      <c r="C60" s="96"/>
      <c r="D60" s="31">
        <v>203.69</v>
      </c>
      <c r="E60" s="32">
        <f>E59</f>
        <v>102.45556</v>
      </c>
      <c r="F60" s="32">
        <f>F59</f>
        <v>3.0525</v>
      </c>
      <c r="G60" s="32">
        <v>203.69</v>
      </c>
      <c r="H60" s="32">
        <f t="shared" si="22"/>
        <v>102.45556</v>
      </c>
      <c r="I60" s="32">
        <f t="shared" si="22"/>
        <v>3.0525</v>
      </c>
      <c r="J60" s="32">
        <v>203.69</v>
      </c>
      <c r="K60" s="32">
        <f t="shared" si="23"/>
        <v>102.45556</v>
      </c>
      <c r="L60" s="32">
        <f t="shared" si="23"/>
        <v>3.0525</v>
      </c>
    </row>
    <row r="61" spans="1:12" s="8" customFormat="1" ht="31.5" customHeight="1">
      <c r="A61" s="77"/>
      <c r="B61" s="57" t="s">
        <v>18</v>
      </c>
      <c r="C61" s="96"/>
      <c r="D61" s="31">
        <v>203.69</v>
      </c>
      <c r="E61" s="32">
        <v>0</v>
      </c>
      <c r="F61" s="32">
        <v>0</v>
      </c>
      <c r="G61" s="32">
        <v>203.69</v>
      </c>
      <c r="H61" s="32">
        <f t="shared" si="22"/>
        <v>0</v>
      </c>
      <c r="I61" s="32">
        <f t="shared" si="22"/>
        <v>0</v>
      </c>
      <c r="J61" s="32">
        <v>203.69</v>
      </c>
      <c r="K61" s="32">
        <f t="shared" si="23"/>
        <v>0</v>
      </c>
      <c r="L61" s="32">
        <f t="shared" si="23"/>
        <v>0</v>
      </c>
    </row>
    <row r="62" spans="1:12" s="8" customFormat="1" ht="31.5" customHeight="1">
      <c r="A62" s="78"/>
      <c r="B62" s="57" t="s">
        <v>19</v>
      </c>
      <c r="C62" s="97"/>
      <c r="D62" s="31">
        <v>203.69</v>
      </c>
      <c r="E62" s="32">
        <f>E59</f>
        <v>102.45556</v>
      </c>
      <c r="F62" s="32">
        <f>F59</f>
        <v>3.0525</v>
      </c>
      <c r="G62" s="32">
        <v>203.69</v>
      </c>
      <c r="H62" s="32">
        <f t="shared" si="22"/>
        <v>102.45556</v>
      </c>
      <c r="I62" s="32">
        <f t="shared" si="22"/>
        <v>3.0525</v>
      </c>
      <c r="J62" s="32">
        <v>203.69</v>
      </c>
      <c r="K62" s="32">
        <f t="shared" si="23"/>
        <v>102.45556</v>
      </c>
      <c r="L62" s="32">
        <f t="shared" si="23"/>
        <v>3.0525</v>
      </c>
    </row>
    <row r="63" spans="1:12" s="8" customFormat="1" ht="30" customHeight="1">
      <c r="A63" s="76">
        <v>4</v>
      </c>
      <c r="B63" s="104" t="s">
        <v>20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6"/>
    </row>
    <row r="64" spans="1:12" s="8" customFormat="1" ht="45" customHeight="1">
      <c r="A64" s="77"/>
      <c r="B64" s="14" t="s">
        <v>21</v>
      </c>
      <c r="C64" s="85" t="s">
        <v>6</v>
      </c>
      <c r="D64" s="31">
        <v>120.25</v>
      </c>
      <c r="E64" s="32">
        <v>58.86587</v>
      </c>
      <c r="F64" s="32">
        <v>17.6113</v>
      </c>
      <c r="G64" s="31">
        <v>120.25</v>
      </c>
      <c r="H64" s="32">
        <f aca="true" t="shared" si="24" ref="H64:I67">E64</f>
        <v>58.86587</v>
      </c>
      <c r="I64" s="32">
        <f t="shared" si="24"/>
        <v>17.6113</v>
      </c>
      <c r="J64" s="31">
        <v>120.25</v>
      </c>
      <c r="K64" s="32">
        <f aca="true" t="shared" si="25" ref="K64:L67">H64</f>
        <v>58.86587</v>
      </c>
      <c r="L64" s="32">
        <f t="shared" si="25"/>
        <v>17.6113</v>
      </c>
    </row>
    <row r="65" spans="1:12" s="8" customFormat="1" ht="39.75" customHeight="1">
      <c r="A65" s="77"/>
      <c r="B65" s="14" t="s">
        <v>22</v>
      </c>
      <c r="C65" s="85"/>
      <c r="D65" s="31">
        <v>120.25</v>
      </c>
      <c r="E65" s="32">
        <f>E64</f>
        <v>58.86587</v>
      </c>
      <c r="F65" s="32">
        <f>F64</f>
        <v>17.6113</v>
      </c>
      <c r="G65" s="31">
        <v>120.25</v>
      </c>
      <c r="H65" s="32">
        <f t="shared" si="24"/>
        <v>58.86587</v>
      </c>
      <c r="I65" s="32">
        <f t="shared" si="24"/>
        <v>17.6113</v>
      </c>
      <c r="J65" s="31">
        <v>120.25</v>
      </c>
      <c r="K65" s="32">
        <f t="shared" si="25"/>
        <v>58.86587</v>
      </c>
      <c r="L65" s="32">
        <f t="shared" si="25"/>
        <v>17.6113</v>
      </c>
    </row>
    <row r="66" spans="1:12" s="8" customFormat="1" ht="39.75" customHeight="1">
      <c r="A66" s="78"/>
      <c r="B66" s="14" t="s">
        <v>23</v>
      </c>
      <c r="C66" s="85"/>
      <c r="D66" s="31">
        <v>120.25</v>
      </c>
      <c r="E66" s="32">
        <f>E64</f>
        <v>58.86587</v>
      </c>
      <c r="F66" s="32">
        <f>F64</f>
        <v>17.6113</v>
      </c>
      <c r="G66" s="31">
        <v>120.25</v>
      </c>
      <c r="H66" s="32">
        <f t="shared" si="24"/>
        <v>58.86587</v>
      </c>
      <c r="I66" s="32">
        <f t="shared" si="24"/>
        <v>17.6113</v>
      </c>
      <c r="J66" s="31">
        <v>120.25</v>
      </c>
      <c r="K66" s="32">
        <f t="shared" si="25"/>
        <v>58.86587</v>
      </c>
      <c r="L66" s="32">
        <f t="shared" si="25"/>
        <v>17.6113</v>
      </c>
    </row>
    <row r="67" spans="1:12" s="8" customFormat="1" ht="39.75" customHeight="1">
      <c r="A67" s="22"/>
      <c r="B67" s="14" t="s">
        <v>24</v>
      </c>
      <c r="C67" s="86"/>
      <c r="D67" s="31">
        <v>120.25</v>
      </c>
      <c r="E67" s="32">
        <f>E64</f>
        <v>58.86587</v>
      </c>
      <c r="F67" s="32">
        <f>F64</f>
        <v>17.6113</v>
      </c>
      <c r="G67" s="31">
        <v>120.25</v>
      </c>
      <c r="H67" s="32">
        <f t="shared" si="24"/>
        <v>58.86587</v>
      </c>
      <c r="I67" s="32">
        <f t="shared" si="24"/>
        <v>17.6113</v>
      </c>
      <c r="J67" s="31">
        <v>120.25</v>
      </c>
      <c r="K67" s="32">
        <f t="shared" si="25"/>
        <v>58.86587</v>
      </c>
      <c r="L67" s="32">
        <f t="shared" si="25"/>
        <v>17.6113</v>
      </c>
    </row>
    <row r="68" spans="1:12" s="8" customFormat="1" ht="36" customHeight="1">
      <c r="A68" s="13"/>
      <c r="B68" s="23"/>
      <c r="C68" s="20"/>
      <c r="D68" s="31"/>
      <c r="E68" s="32"/>
      <c r="F68" s="32"/>
      <c r="G68" s="33"/>
      <c r="H68" s="32"/>
      <c r="I68" s="32"/>
      <c r="J68" s="33"/>
      <c r="K68" s="32"/>
      <c r="L68" s="32"/>
    </row>
    <row r="69" spans="1:2" s="8" customFormat="1" ht="15.75">
      <c r="A69" s="9"/>
      <c r="B69" s="10"/>
    </row>
    <row r="70" spans="1:2" s="8" customFormat="1" ht="15.75">
      <c r="A70" s="9"/>
      <c r="B70" s="10"/>
    </row>
  </sheetData>
  <sheetProtection/>
  <mergeCells count="52">
    <mergeCell ref="C50:C52"/>
    <mergeCell ref="B33:L33"/>
    <mergeCell ref="C46:C48"/>
    <mergeCell ref="C59:C62"/>
    <mergeCell ref="B58:L58"/>
    <mergeCell ref="C64:C67"/>
    <mergeCell ref="B63:L63"/>
    <mergeCell ref="C30:C32"/>
    <mergeCell ref="C34:C36"/>
    <mergeCell ref="B49:L49"/>
    <mergeCell ref="C54:C57"/>
    <mergeCell ref="B53:L53"/>
    <mergeCell ref="B37:L37"/>
    <mergeCell ref="B41:L41"/>
    <mergeCell ref="B45:L45"/>
    <mergeCell ref="B25:L25"/>
    <mergeCell ref="B29:L29"/>
    <mergeCell ref="G4:I4"/>
    <mergeCell ref="K6:L6"/>
    <mergeCell ref="D6:D7"/>
    <mergeCell ref="J6:J7"/>
    <mergeCell ref="B16:L16"/>
    <mergeCell ref="C17:C20"/>
    <mergeCell ref="A12:A15"/>
    <mergeCell ref="A8:A11"/>
    <mergeCell ref="A16:A19"/>
    <mergeCell ref="C22:C24"/>
    <mergeCell ref="C13:C15"/>
    <mergeCell ref="C9:C11"/>
    <mergeCell ref="B8:L8"/>
    <mergeCell ref="B12:L12"/>
    <mergeCell ref="B21:L21"/>
    <mergeCell ref="G1:J1"/>
    <mergeCell ref="H2:L2"/>
    <mergeCell ref="A4:A7"/>
    <mergeCell ref="B4:B7"/>
    <mergeCell ref="C4:C7"/>
    <mergeCell ref="D4:F4"/>
    <mergeCell ref="J4:L4"/>
    <mergeCell ref="E6:F6"/>
    <mergeCell ref="G6:G7"/>
    <mergeCell ref="H6:I6"/>
    <mergeCell ref="A63:A66"/>
    <mergeCell ref="E5:L5"/>
    <mergeCell ref="A53:A57"/>
    <mergeCell ref="A58:A62"/>
    <mergeCell ref="A49:A51"/>
    <mergeCell ref="C38:C40"/>
    <mergeCell ref="C42:C44"/>
    <mergeCell ref="A25:A28"/>
    <mergeCell ref="C26:C28"/>
    <mergeCell ref="A21:A24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" sqref="D3:D4"/>
    </sheetView>
  </sheetViews>
  <sheetFormatPr defaultColWidth="9.00390625" defaultRowHeight="12.75"/>
  <cols>
    <col min="1" max="1" width="3.25390625" style="3" customWidth="1"/>
    <col min="2" max="2" width="30.75390625" style="2" customWidth="1"/>
    <col min="3" max="3" width="15.375" style="0" customWidth="1"/>
    <col min="4" max="4" width="15.00390625" style="0" customWidth="1"/>
    <col min="5" max="5" width="15.375" style="0" customWidth="1"/>
    <col min="6" max="6" width="18.00390625" style="0" customWidth="1"/>
    <col min="7" max="8" width="18.875" style="0" customWidth="1"/>
    <col min="9" max="9" width="21.125" style="0" customWidth="1"/>
  </cols>
  <sheetData>
    <row r="1" spans="3:8" ht="37.5" customHeight="1">
      <c r="C1" s="138" t="s">
        <v>55</v>
      </c>
      <c r="D1" s="138"/>
      <c r="E1" s="138"/>
      <c r="F1" s="138"/>
      <c r="G1" s="138"/>
      <c r="H1" s="138"/>
    </row>
    <row r="2" spans="1:9" s="1" customFormat="1" ht="15.75" customHeight="1">
      <c r="A2" s="82" t="s">
        <v>0</v>
      </c>
      <c r="B2" s="83" t="s">
        <v>1</v>
      </c>
      <c r="C2" s="83" t="s">
        <v>5</v>
      </c>
      <c r="D2" s="90">
        <v>2023</v>
      </c>
      <c r="E2" s="90"/>
      <c r="F2" s="90"/>
      <c r="G2" s="90"/>
      <c r="H2" s="90"/>
      <c r="I2" s="90"/>
    </row>
    <row r="3" spans="1:9" s="1" customFormat="1" ht="15.75" customHeight="1">
      <c r="A3" s="82"/>
      <c r="B3" s="83"/>
      <c r="C3" s="83"/>
      <c r="D3" s="90" t="s">
        <v>43</v>
      </c>
      <c r="E3" s="83" t="s">
        <v>44</v>
      </c>
      <c r="F3" s="83" t="s">
        <v>27</v>
      </c>
      <c r="G3" s="137" t="s">
        <v>28</v>
      </c>
      <c r="H3" s="137" t="s">
        <v>58</v>
      </c>
      <c r="I3" s="137" t="s">
        <v>31</v>
      </c>
    </row>
    <row r="4" spans="1:9" s="1" customFormat="1" ht="115.5" customHeight="1">
      <c r="A4" s="82"/>
      <c r="B4" s="83"/>
      <c r="C4" s="83"/>
      <c r="D4" s="90"/>
      <c r="E4" s="83"/>
      <c r="F4" s="83"/>
      <c r="G4" s="137"/>
      <c r="H4" s="137"/>
      <c r="I4" s="137"/>
    </row>
    <row r="5" spans="1:9" s="1" customFormat="1" ht="27.75" customHeight="1">
      <c r="A5" s="39"/>
      <c r="B5" s="118" t="s">
        <v>34</v>
      </c>
      <c r="C5" s="120">
        <v>0.9526047</v>
      </c>
      <c r="D5" s="121"/>
      <c r="E5" s="121"/>
      <c r="F5" s="121"/>
      <c r="G5" s="121"/>
      <c r="H5" s="121"/>
      <c r="I5" s="122"/>
    </row>
    <row r="6" spans="1:9" s="1" customFormat="1" ht="38.25" customHeight="1">
      <c r="A6" s="39"/>
      <c r="B6" s="119"/>
      <c r="C6" s="41"/>
      <c r="D6" s="26"/>
      <c r="E6" s="41">
        <f>E7+E8+E9</f>
        <v>300</v>
      </c>
      <c r="F6" s="41">
        <f>F7+F8+F9</f>
        <v>43260</v>
      </c>
      <c r="G6" s="43">
        <f>G7+G8+G9</f>
        <v>39738008.99999999</v>
      </c>
      <c r="H6" s="43">
        <f>H7+H8+H9</f>
        <v>37854613.8</v>
      </c>
      <c r="I6" s="43">
        <f>I7+I8+I9</f>
        <v>37854614.142042294</v>
      </c>
    </row>
    <row r="7" spans="1:9" s="1" customFormat="1" ht="89.25" customHeight="1">
      <c r="A7" s="39"/>
      <c r="B7" s="55" t="s">
        <v>36</v>
      </c>
      <c r="C7" s="128" t="s">
        <v>35</v>
      </c>
      <c r="D7" s="43">
        <f>'ПРИЛОЖЕНИЕ 1'!D17</f>
        <v>132315.83</v>
      </c>
      <c r="E7" s="41">
        <v>48</v>
      </c>
      <c r="F7" s="41">
        <v>6921.6</v>
      </c>
      <c r="G7" s="44">
        <f>D7*E7+F7</f>
        <v>6358081.4399999995</v>
      </c>
      <c r="H7" s="44">
        <v>6056738.4</v>
      </c>
      <c r="I7" s="44">
        <f>G7*C5</f>
        <v>6056738.262726767</v>
      </c>
    </row>
    <row r="8" spans="1:9" s="1" customFormat="1" ht="89.25" customHeight="1">
      <c r="A8" s="39"/>
      <c r="B8" s="56" t="s">
        <v>37</v>
      </c>
      <c r="C8" s="129"/>
      <c r="D8" s="43">
        <f>D7</f>
        <v>132315.83</v>
      </c>
      <c r="E8" s="41">
        <v>247</v>
      </c>
      <c r="F8" s="41">
        <v>35617.4</v>
      </c>
      <c r="G8" s="44">
        <f>D8*E8+F8</f>
        <v>32717627.409999996</v>
      </c>
      <c r="H8" s="44">
        <v>31166965.15</v>
      </c>
      <c r="I8" s="44">
        <f>G8*C5</f>
        <v>31166965.64361482</v>
      </c>
    </row>
    <row r="9" spans="1:9" s="1" customFormat="1" ht="33.75" customHeight="1">
      <c r="A9" s="39"/>
      <c r="B9" s="56" t="s">
        <v>38</v>
      </c>
      <c r="C9" s="130"/>
      <c r="D9" s="43">
        <f>D7</f>
        <v>132315.83</v>
      </c>
      <c r="E9" s="41">
        <v>5</v>
      </c>
      <c r="F9" s="41">
        <v>721</v>
      </c>
      <c r="G9" s="44">
        <f>D9*E9+F9</f>
        <v>662300.1499999999</v>
      </c>
      <c r="H9" s="44">
        <v>630910.25</v>
      </c>
      <c r="I9" s="44">
        <f>G9*C5</f>
        <v>630910.2357007049</v>
      </c>
    </row>
    <row r="10" spans="1:9" s="1" customFormat="1" ht="28.5" customHeight="1">
      <c r="A10" s="39"/>
      <c r="B10" s="118" t="s">
        <v>39</v>
      </c>
      <c r="C10" s="41"/>
      <c r="D10" s="120">
        <v>0.940441</v>
      </c>
      <c r="E10" s="121"/>
      <c r="F10" s="121"/>
      <c r="G10" s="121"/>
      <c r="H10" s="121"/>
      <c r="I10" s="122"/>
    </row>
    <row r="11" spans="1:9" s="1" customFormat="1" ht="38.25" customHeight="1">
      <c r="A11" s="39"/>
      <c r="B11" s="119"/>
      <c r="C11" s="41"/>
      <c r="D11" s="26"/>
      <c r="E11" s="41">
        <v>195</v>
      </c>
      <c r="F11" s="43">
        <f>F12+F13+F14</f>
        <v>100918</v>
      </c>
      <c r="G11" s="43">
        <f>G12+G13+G14</f>
        <v>27483159.25</v>
      </c>
      <c r="H11" s="43">
        <f>H12+H13+H14</f>
        <v>24196049</v>
      </c>
      <c r="I11" s="43">
        <f>I12+I13+I14</f>
        <v>25846289.76822925</v>
      </c>
    </row>
    <row r="12" spans="1:9" s="1" customFormat="1" ht="87" customHeight="1">
      <c r="A12" s="39"/>
      <c r="B12" s="55" t="s">
        <v>36</v>
      </c>
      <c r="C12" s="128" t="s">
        <v>35</v>
      </c>
      <c r="D12" s="43">
        <f>'ПРИЛОЖЕНИЕ 1'!D13</f>
        <v>140421.75</v>
      </c>
      <c r="E12" s="47">
        <v>21</v>
      </c>
      <c r="F12" s="43">
        <v>10868.09</v>
      </c>
      <c r="G12" s="44">
        <f>D12*E12+F12</f>
        <v>2959724.84</v>
      </c>
      <c r="H12" s="44">
        <v>2481646.06</v>
      </c>
      <c r="I12" s="44">
        <f>G12*D10</f>
        <v>2783446.5882544396</v>
      </c>
    </row>
    <row r="13" spans="1:9" s="1" customFormat="1" ht="90" customHeight="1">
      <c r="A13" s="39"/>
      <c r="B13" s="56" t="s">
        <v>37</v>
      </c>
      <c r="C13" s="129"/>
      <c r="D13" s="43">
        <f>D12</f>
        <v>140421.75</v>
      </c>
      <c r="E13" s="47">
        <v>173</v>
      </c>
      <c r="F13" s="43">
        <v>89532.38</v>
      </c>
      <c r="G13" s="44">
        <f>D13*E13+F13</f>
        <v>24382495.13</v>
      </c>
      <c r="H13" s="44">
        <v>21714402.94</v>
      </c>
      <c r="I13" s="44">
        <f>G13*D10</f>
        <v>22930298.10255233</v>
      </c>
    </row>
    <row r="14" spans="1:9" s="1" customFormat="1" ht="30" customHeight="1">
      <c r="A14" s="39"/>
      <c r="B14" s="56" t="s">
        <v>38</v>
      </c>
      <c r="C14" s="130"/>
      <c r="D14" s="43">
        <f>D12</f>
        <v>140421.75</v>
      </c>
      <c r="E14" s="47">
        <v>1</v>
      </c>
      <c r="F14" s="43">
        <v>517.53</v>
      </c>
      <c r="G14" s="44">
        <f>D14*E14+F14</f>
        <v>140939.28</v>
      </c>
      <c r="H14" s="44">
        <v>0</v>
      </c>
      <c r="I14" s="44">
        <f>G14*D10</f>
        <v>132545.07742247998</v>
      </c>
    </row>
    <row r="15" spans="1:9" s="1" customFormat="1" ht="25.5" customHeight="1">
      <c r="A15" s="39"/>
      <c r="B15" s="126" t="s">
        <v>40</v>
      </c>
      <c r="C15" s="120">
        <v>0.959877</v>
      </c>
      <c r="D15" s="121"/>
      <c r="E15" s="121"/>
      <c r="F15" s="121"/>
      <c r="G15" s="121"/>
      <c r="H15" s="121"/>
      <c r="I15" s="122"/>
    </row>
    <row r="16" spans="1:9" s="1" customFormat="1" ht="27" customHeight="1">
      <c r="A16" s="39"/>
      <c r="B16" s="127"/>
      <c r="C16" s="41"/>
      <c r="D16" s="26"/>
      <c r="E16" s="41">
        <f>E17+E18+E19+E20</f>
        <v>280</v>
      </c>
      <c r="F16" s="43">
        <f>F17+F18+F19+F20</f>
        <v>127518</v>
      </c>
      <c r="G16" s="43">
        <f>G17+G18+G19+G20</f>
        <v>36146082.4</v>
      </c>
      <c r="H16" s="43">
        <f>H17+H18+H19+H20</f>
        <v>34695785.160000004</v>
      </c>
      <c r="I16" s="43">
        <f>I17+I18+I19+I20</f>
        <v>34695793.13586481</v>
      </c>
    </row>
    <row r="17" spans="1:9" s="1" customFormat="1" ht="90" customHeight="1">
      <c r="A17" s="39"/>
      <c r="B17" s="55" t="s">
        <v>36</v>
      </c>
      <c r="C17" s="134" t="s">
        <v>35</v>
      </c>
      <c r="D17" s="43">
        <f>'ПРИЛОЖЕНИЕ 1'!D8</f>
        <v>128637.73</v>
      </c>
      <c r="E17" s="47">
        <v>97</v>
      </c>
      <c r="F17" s="43">
        <v>44175.89</v>
      </c>
      <c r="G17" s="44">
        <f>D17*E17+F17</f>
        <v>12522035.700000001</v>
      </c>
      <c r="H17" s="44">
        <v>12019611.29</v>
      </c>
      <c r="I17" s="44">
        <f>G17*C15</f>
        <v>12019614.061608901</v>
      </c>
    </row>
    <row r="18" spans="1:9" s="1" customFormat="1" ht="78.75" customHeight="1">
      <c r="A18" s="39"/>
      <c r="B18" s="56" t="s">
        <v>37</v>
      </c>
      <c r="C18" s="135"/>
      <c r="D18" s="43">
        <f>D17</f>
        <v>128637.73</v>
      </c>
      <c r="E18" s="47">
        <v>181</v>
      </c>
      <c r="F18" s="43">
        <v>82431.27</v>
      </c>
      <c r="G18" s="44">
        <f>D18*E18+F18</f>
        <v>23365860.4</v>
      </c>
      <c r="H18" s="44">
        <v>22428346.83</v>
      </c>
      <c r="I18" s="44">
        <f>G18*C15</f>
        <v>22428351.9831708</v>
      </c>
    </row>
    <row r="19" spans="1:9" s="1" customFormat="1" ht="28.5" customHeight="1">
      <c r="A19" s="39"/>
      <c r="B19" s="56" t="s">
        <v>38</v>
      </c>
      <c r="C19" s="135"/>
      <c r="D19" s="43">
        <f>D17</f>
        <v>128637.73</v>
      </c>
      <c r="E19" s="47">
        <v>1</v>
      </c>
      <c r="F19" s="43">
        <v>455.42</v>
      </c>
      <c r="G19" s="44">
        <f>D19*E19+F19</f>
        <v>129093.15</v>
      </c>
      <c r="H19" s="44">
        <v>123913.52</v>
      </c>
      <c r="I19" s="44">
        <f>G19*C15</f>
        <v>123913.54554255</v>
      </c>
    </row>
    <row r="20" spans="1:9" s="1" customFormat="1" ht="28.5" customHeight="1">
      <c r="A20" s="39"/>
      <c r="B20" s="55" t="s">
        <v>56</v>
      </c>
      <c r="C20" s="136"/>
      <c r="D20" s="43">
        <f>D18</f>
        <v>128637.73</v>
      </c>
      <c r="E20" s="47">
        <v>1</v>
      </c>
      <c r="F20" s="43">
        <v>455.42</v>
      </c>
      <c r="G20" s="44">
        <f>D20*E20+F20</f>
        <v>129093.15</v>
      </c>
      <c r="H20" s="44">
        <v>123913.52</v>
      </c>
      <c r="I20" s="44">
        <f>G20*C15</f>
        <v>123913.54554255</v>
      </c>
    </row>
    <row r="21" spans="1:9" s="1" customFormat="1" ht="29.25" customHeight="1">
      <c r="A21" s="39"/>
      <c r="B21" s="118" t="s">
        <v>41</v>
      </c>
      <c r="C21" s="120">
        <v>0.937681</v>
      </c>
      <c r="D21" s="121"/>
      <c r="E21" s="121"/>
      <c r="F21" s="121"/>
      <c r="G21" s="121"/>
      <c r="H21" s="121"/>
      <c r="I21" s="122"/>
    </row>
    <row r="22" spans="1:9" s="1" customFormat="1" ht="36" customHeight="1">
      <c r="A22" s="39"/>
      <c r="B22" s="119"/>
      <c r="C22" s="41"/>
      <c r="D22" s="26"/>
      <c r="E22" s="41">
        <f>E23+E24+E25</f>
        <v>150</v>
      </c>
      <c r="F22" s="41">
        <f>F23+F24+F25</f>
        <v>26004</v>
      </c>
      <c r="G22" s="43">
        <f>G23+G24+G25</f>
        <v>21667465.5</v>
      </c>
      <c r="H22" s="43">
        <f>H23+H24+H25</f>
        <v>20317170.900000002</v>
      </c>
      <c r="I22" s="43">
        <f>I23+I24+I25</f>
        <v>20317170.7175055</v>
      </c>
    </row>
    <row r="23" spans="1:9" s="1" customFormat="1" ht="89.25" customHeight="1">
      <c r="A23" s="39"/>
      <c r="B23" s="55" t="s">
        <v>36</v>
      </c>
      <c r="C23" s="131" t="s">
        <v>35</v>
      </c>
      <c r="D23" s="43">
        <f>'ПРИЛОЖЕНИЕ 1'!D21</f>
        <v>144276.41</v>
      </c>
      <c r="E23" s="47">
        <v>50</v>
      </c>
      <c r="F23" s="43">
        <v>8668</v>
      </c>
      <c r="G23" s="44">
        <f>D23*E23+F23</f>
        <v>7222488.5</v>
      </c>
      <c r="H23" s="44">
        <v>6772390.3</v>
      </c>
      <c r="I23" s="44">
        <f>G23*C21</f>
        <v>6772390.2391685</v>
      </c>
    </row>
    <row r="24" spans="1:9" s="1" customFormat="1" ht="86.25" customHeight="1">
      <c r="A24" s="39"/>
      <c r="B24" s="56" t="s">
        <v>37</v>
      </c>
      <c r="C24" s="132"/>
      <c r="D24" s="43">
        <f>D23</f>
        <v>144276.41</v>
      </c>
      <c r="E24" s="47">
        <v>99</v>
      </c>
      <c r="F24" s="43">
        <v>17162.64</v>
      </c>
      <c r="G24" s="44">
        <f>D24*E24+F24</f>
        <v>14300527.23</v>
      </c>
      <c r="H24" s="44">
        <v>13409332.8</v>
      </c>
      <c r="I24" s="44">
        <f>G24*C21</f>
        <v>13409332.67355363</v>
      </c>
    </row>
    <row r="25" spans="1:9" s="1" customFormat="1" ht="29.25" customHeight="1">
      <c r="A25" s="39"/>
      <c r="B25" s="56" t="s">
        <v>38</v>
      </c>
      <c r="C25" s="133"/>
      <c r="D25" s="43">
        <f>D23</f>
        <v>144276.41</v>
      </c>
      <c r="E25" s="47">
        <v>1</v>
      </c>
      <c r="F25" s="43">
        <v>173.36</v>
      </c>
      <c r="G25" s="44">
        <f>D25*E25+F25</f>
        <v>144449.77</v>
      </c>
      <c r="H25" s="44">
        <v>135447.8</v>
      </c>
      <c r="I25" s="44">
        <f>G25*C21</f>
        <v>135447.80478337</v>
      </c>
    </row>
    <row r="26" spans="1:9" s="1" customFormat="1" ht="25.5" customHeight="1">
      <c r="A26" s="39"/>
      <c r="B26" s="118" t="s">
        <v>42</v>
      </c>
      <c r="C26" s="123">
        <v>0.9136582</v>
      </c>
      <c r="D26" s="124"/>
      <c r="E26" s="124"/>
      <c r="F26" s="124"/>
      <c r="G26" s="124"/>
      <c r="H26" s="124"/>
      <c r="I26" s="125"/>
    </row>
    <row r="27" spans="1:9" s="1" customFormat="1" ht="31.5" customHeight="1">
      <c r="A27" s="39"/>
      <c r="B27" s="119"/>
      <c r="C27" s="41"/>
      <c r="D27" s="43"/>
      <c r="E27" s="47">
        <f>E28+E29+E30</f>
        <v>225</v>
      </c>
      <c r="F27" s="47">
        <f>F28+F29+F30</f>
        <v>46790</v>
      </c>
      <c r="G27" s="43">
        <f>G28+G29+G30</f>
        <v>34294517</v>
      </c>
      <c r="H27" s="43">
        <f>H28+H29+H30</f>
        <v>31333468.990000002</v>
      </c>
      <c r="I27" s="43">
        <f>I28+I29+I30</f>
        <v>31333466.672089398</v>
      </c>
    </row>
    <row r="28" spans="1:9" s="60" customFormat="1" ht="81.75" customHeight="1">
      <c r="A28" s="59"/>
      <c r="B28" s="55" t="s">
        <v>36</v>
      </c>
      <c r="C28" s="84" t="s">
        <v>35</v>
      </c>
      <c r="D28" s="17">
        <f>'ПРИЛОЖЕНИЕ 1'!D25</f>
        <v>152212.12</v>
      </c>
      <c r="E28" s="48">
        <v>84</v>
      </c>
      <c r="F28" s="17">
        <v>17467.8</v>
      </c>
      <c r="G28" s="53">
        <f>D28*E28+F28</f>
        <v>12803285.88</v>
      </c>
      <c r="H28" s="53">
        <v>11697828.42</v>
      </c>
      <c r="I28" s="53">
        <f>G28*C26</f>
        <v>11697827.131206216</v>
      </c>
    </row>
    <row r="29" spans="1:9" s="8" customFormat="1" ht="84" customHeight="1">
      <c r="A29" s="13"/>
      <c r="B29" s="56" t="s">
        <v>37</v>
      </c>
      <c r="C29" s="85"/>
      <c r="D29" s="17">
        <f>D28</f>
        <v>152212.12</v>
      </c>
      <c r="E29" s="48">
        <v>140</v>
      </c>
      <c r="F29" s="17">
        <v>29114.25</v>
      </c>
      <c r="G29" s="49">
        <f>D29*E29+F29</f>
        <v>21338811.05</v>
      </c>
      <c r="H29" s="49">
        <v>19496380.71</v>
      </c>
      <c r="I29" s="49">
        <f>G29*C26</f>
        <v>19496379.69408311</v>
      </c>
    </row>
    <row r="30" spans="1:9" s="60" customFormat="1" ht="27" customHeight="1">
      <c r="A30" s="59"/>
      <c r="B30" s="56" t="s">
        <v>38</v>
      </c>
      <c r="C30" s="86"/>
      <c r="D30" s="17">
        <f>D28</f>
        <v>152212.12</v>
      </c>
      <c r="E30" s="48">
        <v>1</v>
      </c>
      <c r="F30" s="17">
        <v>207.95</v>
      </c>
      <c r="G30" s="53">
        <f>D30*E30+F30</f>
        <v>152420.07</v>
      </c>
      <c r="H30" s="53">
        <v>139259.86</v>
      </c>
      <c r="I30" s="53">
        <f>G30*C26</f>
        <v>139259.846800074</v>
      </c>
    </row>
    <row r="31" spans="1:9" s="8" customFormat="1" ht="20.25" customHeight="1">
      <c r="A31" s="13"/>
      <c r="B31" s="145" t="s">
        <v>45</v>
      </c>
      <c r="C31" s="147">
        <v>0.9175228</v>
      </c>
      <c r="D31" s="148"/>
      <c r="E31" s="148"/>
      <c r="F31" s="148"/>
      <c r="G31" s="148"/>
      <c r="H31" s="148"/>
      <c r="I31" s="149"/>
    </row>
    <row r="32" spans="1:9" s="8" customFormat="1" ht="21" customHeight="1">
      <c r="A32" s="13"/>
      <c r="B32" s="146"/>
      <c r="C32" s="30"/>
      <c r="D32" s="17"/>
      <c r="E32" s="48">
        <f>E33+E34+E35</f>
        <v>394</v>
      </c>
      <c r="F32" s="17">
        <f>F33+F34+F35</f>
        <v>126900</v>
      </c>
      <c r="G32" s="17">
        <f>G33+G34+G35</f>
        <v>35216425.74</v>
      </c>
      <c r="H32" s="17">
        <f>H33+H34+H35</f>
        <v>32311871.999999996</v>
      </c>
      <c r="I32" s="17">
        <f>I33+I34+I35</f>
        <v>32311873.55095687</v>
      </c>
    </row>
    <row r="33" spans="1:9" s="60" customFormat="1" ht="54" customHeight="1">
      <c r="A33" s="59"/>
      <c r="B33" s="57" t="s">
        <v>46</v>
      </c>
      <c r="C33" s="84" t="s">
        <v>47</v>
      </c>
      <c r="D33" s="17">
        <f>'ПРИЛОЖЕНИЕ 1'!D29</f>
        <v>89059.71</v>
      </c>
      <c r="E33" s="48">
        <v>126</v>
      </c>
      <c r="F33" s="17">
        <v>40582.08</v>
      </c>
      <c r="G33" s="53">
        <f>D33*E33+F33</f>
        <v>11262105.540000001</v>
      </c>
      <c r="H33" s="53">
        <v>10333238.58</v>
      </c>
      <c r="I33" s="53">
        <f>G33*C31</f>
        <v>10333238.608956313</v>
      </c>
    </row>
    <row r="34" spans="1:9" s="60" customFormat="1" ht="48.75" customHeight="1">
      <c r="A34" s="59"/>
      <c r="B34" s="57" t="s">
        <v>48</v>
      </c>
      <c r="C34" s="85"/>
      <c r="D34" s="17">
        <f>D33</f>
        <v>89059.71</v>
      </c>
      <c r="E34" s="48">
        <v>192</v>
      </c>
      <c r="F34" s="17">
        <v>61839.74</v>
      </c>
      <c r="G34" s="53">
        <f>D34*E34+F34</f>
        <v>17161304.06</v>
      </c>
      <c r="H34" s="53">
        <v>15745886.54</v>
      </c>
      <c r="I34" s="53">
        <f>G34*C31</f>
        <v>15745887.752782566</v>
      </c>
    </row>
    <row r="35" spans="1:9" s="60" customFormat="1" ht="47.25" customHeight="1">
      <c r="A35" s="59"/>
      <c r="B35" s="57" t="s">
        <v>49</v>
      </c>
      <c r="C35" s="86"/>
      <c r="D35" s="17">
        <f>D33</f>
        <v>89059.71</v>
      </c>
      <c r="E35" s="48">
        <v>76</v>
      </c>
      <c r="F35" s="17">
        <v>24478.18</v>
      </c>
      <c r="G35" s="53">
        <f>D35*E35+F35</f>
        <v>6793016.140000001</v>
      </c>
      <c r="H35" s="53">
        <v>6232746.88</v>
      </c>
      <c r="I35" s="53">
        <f>G35*C31</f>
        <v>6232747.189217992</v>
      </c>
    </row>
    <row r="36" spans="1:9" s="8" customFormat="1" ht="21.75" customHeight="1">
      <c r="A36" s="13"/>
      <c r="B36" s="145" t="s">
        <v>50</v>
      </c>
      <c r="C36" s="147">
        <v>0.8818981</v>
      </c>
      <c r="D36" s="148"/>
      <c r="E36" s="148"/>
      <c r="F36" s="148"/>
      <c r="G36" s="148"/>
      <c r="H36" s="148"/>
      <c r="I36" s="149"/>
    </row>
    <row r="37" spans="1:9" s="8" customFormat="1" ht="22.5" customHeight="1">
      <c r="A37" s="13"/>
      <c r="B37" s="146"/>
      <c r="C37" s="18"/>
      <c r="D37" s="18"/>
      <c r="E37" s="15">
        <f>E38+E39+E40</f>
        <v>297</v>
      </c>
      <c r="F37" s="54">
        <f>F38+F39+F40</f>
        <v>84276</v>
      </c>
      <c r="G37" s="54">
        <f>G38+G39+G40</f>
        <v>42208668.09</v>
      </c>
      <c r="H37" s="54">
        <f>H38+H39+H40</f>
        <v>37223742.51</v>
      </c>
      <c r="I37" s="54">
        <f>I38+I39+I40</f>
        <v>37223744.19210163</v>
      </c>
    </row>
    <row r="38" spans="1:9" s="8" customFormat="1" ht="57" customHeight="1">
      <c r="A38" s="13"/>
      <c r="B38" s="57" t="s">
        <v>46</v>
      </c>
      <c r="C38" s="84" t="s">
        <v>47</v>
      </c>
      <c r="D38" s="17">
        <f>'ПРИЛОЖЕНИЕ 1'!D33</f>
        <v>141832.97</v>
      </c>
      <c r="E38" s="48">
        <v>122</v>
      </c>
      <c r="F38" s="17">
        <v>34617.5</v>
      </c>
      <c r="G38" s="53">
        <f>D38*E38+F38</f>
        <v>17338239.84</v>
      </c>
      <c r="H38" s="53">
        <v>15290560.12</v>
      </c>
      <c r="I38" s="53">
        <f>G38*C36</f>
        <v>15290560.772240303</v>
      </c>
    </row>
    <row r="39" spans="1:9" s="8" customFormat="1" ht="55.5" customHeight="1">
      <c r="A39" s="13"/>
      <c r="B39" s="57" t="s">
        <v>48</v>
      </c>
      <c r="C39" s="85"/>
      <c r="D39" s="17">
        <f>D38</f>
        <v>141832.97</v>
      </c>
      <c r="E39" s="48">
        <v>148</v>
      </c>
      <c r="F39" s="17">
        <v>41997.05</v>
      </c>
      <c r="G39" s="53">
        <f>D39*E39+F39</f>
        <v>21033276.61</v>
      </c>
      <c r="H39" s="53">
        <v>18549205.79</v>
      </c>
      <c r="I39" s="53">
        <f>G39*C36</f>
        <v>18549206.67913344</v>
      </c>
    </row>
    <row r="40" spans="1:9" s="8" customFormat="1" ht="57.75" customHeight="1">
      <c r="A40" s="13"/>
      <c r="B40" s="57" t="s">
        <v>49</v>
      </c>
      <c r="C40" s="86"/>
      <c r="D40" s="17">
        <f>D38</f>
        <v>141832.97</v>
      </c>
      <c r="E40" s="48">
        <v>27</v>
      </c>
      <c r="F40" s="17">
        <v>7661.45</v>
      </c>
      <c r="G40" s="53">
        <f>D40*E40+F40</f>
        <v>3837151.64</v>
      </c>
      <c r="H40" s="53">
        <v>3383976.6</v>
      </c>
      <c r="I40" s="53">
        <f>G40*C36</f>
        <v>3383976.740727884</v>
      </c>
    </row>
    <row r="41" spans="1:9" s="8" customFormat="1" ht="26.25" customHeight="1">
      <c r="A41" s="13"/>
      <c r="B41" s="145" t="s">
        <v>53</v>
      </c>
      <c r="C41" s="147">
        <v>0.8793772</v>
      </c>
      <c r="D41" s="148"/>
      <c r="E41" s="148"/>
      <c r="F41" s="148"/>
      <c r="G41" s="148"/>
      <c r="H41" s="148"/>
      <c r="I41" s="149"/>
    </row>
    <row r="42" spans="1:9" s="8" customFormat="1" ht="29.25" customHeight="1">
      <c r="A42" s="13"/>
      <c r="B42" s="146"/>
      <c r="C42" s="30"/>
      <c r="D42" s="17"/>
      <c r="E42" s="48">
        <f>E43+E44+E45</f>
        <v>1010</v>
      </c>
      <c r="F42" s="17">
        <f>F43+F44+F45</f>
        <v>119098</v>
      </c>
      <c r="G42" s="17">
        <f>G43+G44+G45</f>
        <v>89726196.99999999</v>
      </c>
      <c r="H42" s="17">
        <f>H43+H44+H45</f>
        <v>78903167.51</v>
      </c>
      <c r="I42" s="17">
        <f>I43+I44+I45</f>
        <v>78903171.8845084</v>
      </c>
    </row>
    <row r="43" spans="1:9" s="60" customFormat="1" ht="54.75" customHeight="1">
      <c r="A43" s="59"/>
      <c r="B43" s="57" t="s">
        <v>46</v>
      </c>
      <c r="C43" s="84" t="s">
        <v>47</v>
      </c>
      <c r="D43" s="17">
        <f>'ПРИЛОЖЕНИЕ 1'!D37</f>
        <v>88719.9</v>
      </c>
      <c r="E43" s="48">
        <v>439</v>
      </c>
      <c r="F43" s="17">
        <v>51762.5</v>
      </c>
      <c r="G43" s="53">
        <f>D43*E43+F43</f>
        <v>38999798.599999994</v>
      </c>
      <c r="H43" s="53">
        <v>34295492.15</v>
      </c>
      <c r="I43" s="53">
        <f>G43*C41</f>
        <v>34295533.693431914</v>
      </c>
    </row>
    <row r="44" spans="1:9" s="60" customFormat="1" ht="51.75" customHeight="1">
      <c r="A44" s="59"/>
      <c r="B44" s="57" t="s">
        <v>48</v>
      </c>
      <c r="C44" s="85"/>
      <c r="D44" s="17">
        <f>D43</f>
        <v>88719.9</v>
      </c>
      <c r="E44" s="48">
        <v>477</v>
      </c>
      <c r="F44" s="17">
        <v>56251.96</v>
      </c>
      <c r="G44" s="53">
        <f>D44*E44+F44</f>
        <v>42375644.26</v>
      </c>
      <c r="H44" s="53">
        <v>37264221.46</v>
      </c>
      <c r="I44" s="53">
        <f>G44*C41</f>
        <v>37264175.39755487</v>
      </c>
    </row>
    <row r="45" spans="1:9" s="60" customFormat="1" ht="54" customHeight="1">
      <c r="A45" s="59"/>
      <c r="B45" s="57" t="s">
        <v>49</v>
      </c>
      <c r="C45" s="86"/>
      <c r="D45" s="17">
        <f>D43</f>
        <v>88719.9</v>
      </c>
      <c r="E45" s="48">
        <v>94</v>
      </c>
      <c r="F45" s="17">
        <v>11083.54</v>
      </c>
      <c r="G45" s="53">
        <f>D45*E45+F45</f>
        <v>8350754.14</v>
      </c>
      <c r="H45" s="53">
        <v>7343453.9</v>
      </c>
      <c r="I45" s="53">
        <f>G45*C41</f>
        <v>7343462.793521607</v>
      </c>
    </row>
    <row r="46" spans="1:9" s="8" customFormat="1" ht="24" customHeight="1">
      <c r="A46" s="13"/>
      <c r="B46" s="145" t="s">
        <v>52</v>
      </c>
      <c r="C46" s="147">
        <v>0.8455511</v>
      </c>
      <c r="D46" s="148"/>
      <c r="E46" s="148"/>
      <c r="F46" s="148"/>
      <c r="G46" s="148"/>
      <c r="H46" s="148"/>
      <c r="I46" s="149"/>
    </row>
    <row r="47" spans="1:9" s="8" customFormat="1" ht="27.75" customHeight="1">
      <c r="A47" s="13"/>
      <c r="B47" s="146"/>
      <c r="C47" s="30"/>
      <c r="D47" s="17"/>
      <c r="E47" s="48">
        <f>E48+E49+E50</f>
        <v>511</v>
      </c>
      <c r="F47" s="17">
        <f>F48+F49+F50</f>
        <v>154360</v>
      </c>
      <c r="G47" s="17">
        <f>G48+G49+G50</f>
        <v>54138924.34</v>
      </c>
      <c r="H47" s="17">
        <f>H48+H49+H50</f>
        <v>45777224.51</v>
      </c>
      <c r="I47" s="17">
        <f>I48+I49+I50</f>
        <v>45777227.028503776</v>
      </c>
    </row>
    <row r="48" spans="1:9" s="60" customFormat="1" ht="51.75" customHeight="1">
      <c r="A48" s="59"/>
      <c r="B48" s="57" t="s">
        <v>46</v>
      </c>
      <c r="C48" s="84" t="s">
        <v>47</v>
      </c>
      <c r="D48" s="17">
        <f>'ПРИЛОЖЕНИЕ 1'!D41</f>
        <v>105644.94</v>
      </c>
      <c r="E48" s="48">
        <v>203</v>
      </c>
      <c r="F48" s="17">
        <v>61320.21</v>
      </c>
      <c r="G48" s="53">
        <f>D48*E48+F48</f>
        <v>21507243.03</v>
      </c>
      <c r="H48" s="53">
        <v>18185472.83</v>
      </c>
      <c r="I48" s="53">
        <f>G48*C46</f>
        <v>18185473.001983833</v>
      </c>
    </row>
    <row r="49" spans="1:9" s="60" customFormat="1" ht="54" customHeight="1">
      <c r="A49" s="59"/>
      <c r="B49" s="57" t="s">
        <v>48</v>
      </c>
      <c r="C49" s="85"/>
      <c r="D49" s="17">
        <f>D48</f>
        <v>105644.94</v>
      </c>
      <c r="E49" s="48">
        <v>241</v>
      </c>
      <c r="F49" s="17">
        <v>72801.1</v>
      </c>
      <c r="G49" s="53">
        <f>D49*E49+F49</f>
        <v>25533231.64</v>
      </c>
      <c r="H49" s="53">
        <v>21589649.81</v>
      </c>
      <c r="I49" s="53">
        <f>G49*C46</f>
        <v>21589652.099756803</v>
      </c>
    </row>
    <row r="50" spans="1:9" s="60" customFormat="1" ht="52.5" customHeight="1">
      <c r="A50" s="59"/>
      <c r="B50" s="57" t="s">
        <v>49</v>
      </c>
      <c r="C50" s="86"/>
      <c r="D50" s="17">
        <f>D48</f>
        <v>105644.94</v>
      </c>
      <c r="E50" s="48">
        <v>67</v>
      </c>
      <c r="F50" s="17">
        <v>20238.69</v>
      </c>
      <c r="G50" s="53">
        <f>D50*E50+F50</f>
        <v>7098449.670000001</v>
      </c>
      <c r="H50" s="53">
        <v>6002101.87</v>
      </c>
      <c r="I50" s="53">
        <f>G50*C46</f>
        <v>6002101.926763138</v>
      </c>
    </row>
    <row r="51" spans="1:9" s="8" customFormat="1" ht="24.75" customHeight="1">
      <c r="A51" s="13"/>
      <c r="B51" s="145" t="s">
        <v>51</v>
      </c>
      <c r="C51" s="147">
        <v>0.8853718</v>
      </c>
      <c r="D51" s="148"/>
      <c r="E51" s="148"/>
      <c r="F51" s="148"/>
      <c r="G51" s="148"/>
      <c r="H51" s="148"/>
      <c r="I51" s="149"/>
    </row>
    <row r="52" spans="1:9" s="8" customFormat="1" ht="23.25" customHeight="1">
      <c r="A52" s="13"/>
      <c r="B52" s="146"/>
      <c r="C52" s="30"/>
      <c r="D52" s="17"/>
      <c r="E52" s="17">
        <f>E53+E54+E55</f>
        <v>1199</v>
      </c>
      <c r="F52" s="17">
        <f>F53+F54+F55</f>
        <v>105626</v>
      </c>
      <c r="G52" s="17">
        <f>G53+G54+G55</f>
        <v>96348540.68</v>
      </c>
      <c r="H52" s="17">
        <f>H53+H54+H55</f>
        <v>85304273.47</v>
      </c>
      <c r="I52" s="17">
        <f>I53+I54+I55</f>
        <v>85304280.88922483</v>
      </c>
    </row>
    <row r="53" spans="1:9" s="8" customFormat="1" ht="45" customHeight="1">
      <c r="A53" s="13"/>
      <c r="B53" s="14" t="s">
        <v>46</v>
      </c>
      <c r="C53" s="84" t="s">
        <v>47</v>
      </c>
      <c r="D53" s="17">
        <f>'ПРИЛОЖЕНИЕ 1'!D45</f>
        <v>80269.32</v>
      </c>
      <c r="E53" s="48">
        <v>520</v>
      </c>
      <c r="F53" s="17">
        <v>45806.8</v>
      </c>
      <c r="G53" s="49">
        <f>D53*E53+F53</f>
        <v>41785853.2</v>
      </c>
      <c r="H53" s="49">
        <v>36996013.6</v>
      </c>
      <c r="I53" s="49">
        <f>G53*C51</f>
        <v>36996016.06221976</v>
      </c>
    </row>
    <row r="54" spans="1:9" s="8" customFormat="1" ht="45" customHeight="1">
      <c r="A54" s="13"/>
      <c r="B54" s="14" t="s">
        <v>48</v>
      </c>
      <c r="C54" s="85"/>
      <c r="D54" s="17">
        <f>D53</f>
        <v>80269.32</v>
      </c>
      <c r="E54" s="17">
        <v>555</v>
      </c>
      <c r="F54" s="17">
        <v>48896.04</v>
      </c>
      <c r="G54" s="49">
        <f>D54*E54+F54</f>
        <v>44598368.64</v>
      </c>
      <c r="H54" s="49">
        <v>39486133.55</v>
      </c>
      <c r="I54" s="49">
        <f>G54*C51</f>
        <v>39486137.919860356</v>
      </c>
    </row>
    <row r="55" spans="1:9" s="8" customFormat="1" ht="45" customHeight="1">
      <c r="A55" s="13"/>
      <c r="B55" s="14" t="s">
        <v>49</v>
      </c>
      <c r="C55" s="86"/>
      <c r="D55" s="17">
        <f>D53</f>
        <v>80269.32</v>
      </c>
      <c r="E55" s="17">
        <v>124</v>
      </c>
      <c r="F55" s="17">
        <v>10923.16</v>
      </c>
      <c r="G55" s="49">
        <f>D55*E55+F55</f>
        <v>9964318.840000002</v>
      </c>
      <c r="H55" s="49">
        <v>8822126.32</v>
      </c>
      <c r="I55" s="49">
        <f>G55*C51</f>
        <v>8822126.907144714</v>
      </c>
    </row>
    <row r="56" spans="1:9" s="8" customFormat="1" ht="18" customHeight="1">
      <c r="A56" s="21"/>
      <c r="B56" s="118" t="s">
        <v>10</v>
      </c>
      <c r="C56" s="95" t="s">
        <v>6</v>
      </c>
      <c r="D56" s="150"/>
      <c r="E56" s="151"/>
      <c r="F56" s="151"/>
      <c r="G56" s="151"/>
      <c r="H56" s="152"/>
      <c r="I56" s="27">
        <v>0.897742</v>
      </c>
    </row>
    <row r="57" spans="1:9" s="8" customFormat="1" ht="31.5" customHeight="1">
      <c r="A57" s="76">
        <v>1</v>
      </c>
      <c r="B57" s="119"/>
      <c r="C57" s="96"/>
      <c r="D57" s="29"/>
      <c r="E57" s="37">
        <f>E58+E59+E60</f>
        <v>202608</v>
      </c>
      <c r="F57" s="17">
        <f>F58+F59+F60</f>
        <v>160816.99999999997</v>
      </c>
      <c r="G57" s="69">
        <f>G58+G59+G60</f>
        <v>26562464.89808</v>
      </c>
      <c r="H57" s="69">
        <f>H58+H59+H60</f>
        <v>23846244.88</v>
      </c>
      <c r="I57" s="69">
        <f>I58+I59+I60</f>
        <v>23846240.36253213</v>
      </c>
    </row>
    <row r="58" spans="1:9" s="60" customFormat="1" ht="29.25" customHeight="1">
      <c r="A58" s="77"/>
      <c r="B58" s="61" t="s">
        <v>11</v>
      </c>
      <c r="C58" s="96"/>
      <c r="D58" s="32">
        <f>'ПРИЛОЖЕНИЕ 1'!D49</f>
        <v>130.30901</v>
      </c>
      <c r="E58" s="37">
        <v>22248</v>
      </c>
      <c r="F58" s="17">
        <v>17660.46</v>
      </c>
      <c r="G58" s="69">
        <f>D58*E58+F58</f>
        <v>2916775.31448</v>
      </c>
      <c r="H58" s="69">
        <v>2618511.73</v>
      </c>
      <c r="I58" s="69">
        <f>G58*I56</f>
        <v>2618511.7043719045</v>
      </c>
    </row>
    <row r="59" spans="1:9" s="60" customFormat="1" ht="38.25" customHeight="1">
      <c r="A59" s="78"/>
      <c r="B59" s="57" t="s">
        <v>12</v>
      </c>
      <c r="C59" s="96"/>
      <c r="D59" s="32">
        <f>D58</f>
        <v>130.30901</v>
      </c>
      <c r="E59" s="37">
        <v>175500</v>
      </c>
      <c r="F59" s="17">
        <v>139298.68</v>
      </c>
      <c r="G59" s="69">
        <f>D59*E59+F59</f>
        <v>23008529.935</v>
      </c>
      <c r="H59" s="69">
        <v>20655728.16</v>
      </c>
      <c r="I59" s="69">
        <f>G59*I56</f>
        <v>20655723.68090677</v>
      </c>
    </row>
    <row r="60" spans="1:9" s="60" customFormat="1" ht="38.25" customHeight="1">
      <c r="A60" s="24"/>
      <c r="B60" s="61" t="s">
        <v>57</v>
      </c>
      <c r="C60" s="96"/>
      <c r="D60" s="32">
        <f>D58</f>
        <v>130.30901</v>
      </c>
      <c r="E60" s="37">
        <v>4860</v>
      </c>
      <c r="F60" s="17">
        <v>3857.86</v>
      </c>
      <c r="G60" s="69">
        <f>D60*E60+F60</f>
        <v>637159.6486</v>
      </c>
      <c r="H60" s="69">
        <v>572004.99</v>
      </c>
      <c r="I60" s="69">
        <f>G60*I56</f>
        <v>572004.9772534611</v>
      </c>
    </row>
    <row r="61" spans="1:9" s="8" customFormat="1" ht="21" customHeight="1">
      <c r="A61" s="24"/>
      <c r="B61" s="118" t="s">
        <v>13</v>
      </c>
      <c r="C61" s="25"/>
      <c r="D61" s="142"/>
      <c r="E61" s="143"/>
      <c r="F61" s="143"/>
      <c r="G61" s="143"/>
      <c r="H61" s="144"/>
      <c r="I61" s="27">
        <v>0.928687</v>
      </c>
    </row>
    <row r="62" spans="1:9" s="8" customFormat="1" ht="31.5" customHeight="1">
      <c r="A62" s="76">
        <v>2</v>
      </c>
      <c r="B62" s="119"/>
      <c r="C62" s="95" t="s">
        <v>6</v>
      </c>
      <c r="D62" s="70"/>
      <c r="E62" s="37">
        <f>E63+E64+E65+E66</f>
        <v>131184</v>
      </c>
      <c r="F62" s="17">
        <f>F63+F64+F65+F66</f>
        <v>1200</v>
      </c>
      <c r="G62" s="17">
        <f>G63+G64+G65+G66</f>
        <v>19579548.80928</v>
      </c>
      <c r="H62" s="17">
        <f>H63+H64+H65+H66</f>
        <v>18183276.25</v>
      </c>
      <c r="I62" s="17">
        <f>I63+I64+I65+I66</f>
        <v>18183272.445043813</v>
      </c>
    </row>
    <row r="63" spans="1:9" s="8" customFormat="1" ht="31.5" customHeight="1">
      <c r="A63" s="77"/>
      <c r="B63" s="57" t="s">
        <v>14</v>
      </c>
      <c r="C63" s="96"/>
      <c r="D63" s="32">
        <f>'ПРИЛОЖЕНИЕ 1'!D53</f>
        <v>149.24342</v>
      </c>
      <c r="E63" s="37">
        <v>28808</v>
      </c>
      <c r="F63" s="17">
        <v>265.03</v>
      </c>
      <c r="G63" s="71">
        <f>D63*E63+F63</f>
        <v>4299669.47336</v>
      </c>
      <c r="H63" s="71">
        <v>3993048.07</v>
      </c>
      <c r="I63" s="71">
        <f>G63*I61</f>
        <v>3993047.1442062785</v>
      </c>
    </row>
    <row r="64" spans="1:9" s="8" customFormat="1" ht="31.5" customHeight="1">
      <c r="A64" s="77"/>
      <c r="B64" s="57" t="s">
        <v>11</v>
      </c>
      <c r="C64" s="96"/>
      <c r="D64" s="32">
        <f>D63</f>
        <v>149.24342</v>
      </c>
      <c r="E64" s="37">
        <v>92296</v>
      </c>
      <c r="F64" s="17">
        <v>842.23</v>
      </c>
      <c r="G64" s="71">
        <f>D64*E64+F64</f>
        <v>13775412.922319999</v>
      </c>
      <c r="H64" s="71">
        <v>12793049.47</v>
      </c>
      <c r="I64" s="71">
        <f>G64*I61</f>
        <v>12793046.900590593</v>
      </c>
    </row>
    <row r="65" spans="1:9" s="8" customFormat="1" ht="31.5" customHeight="1">
      <c r="A65" s="77"/>
      <c r="B65" s="57" t="s">
        <v>15</v>
      </c>
      <c r="C65" s="96"/>
      <c r="D65" s="32">
        <f>D63</f>
        <v>149.24342</v>
      </c>
      <c r="E65" s="37">
        <v>864</v>
      </c>
      <c r="F65" s="17">
        <v>7.95</v>
      </c>
      <c r="G65" s="71">
        <f>D65*E65+F65</f>
        <v>128954.26487999999</v>
      </c>
      <c r="H65" s="71">
        <v>119758.17</v>
      </c>
      <c r="I65" s="71">
        <f>G65*I61</f>
        <v>119758.14938861255</v>
      </c>
    </row>
    <row r="66" spans="1:9" s="8" customFormat="1" ht="31.5" customHeight="1">
      <c r="A66" s="78"/>
      <c r="B66" s="57" t="s">
        <v>16</v>
      </c>
      <c r="C66" s="97"/>
      <c r="D66" s="32">
        <f>D63</f>
        <v>149.24342</v>
      </c>
      <c r="E66" s="37">
        <v>9216</v>
      </c>
      <c r="F66" s="17">
        <v>84.79</v>
      </c>
      <c r="G66" s="71">
        <f>D66*E66+F66</f>
        <v>1375512.14872</v>
      </c>
      <c r="H66" s="71">
        <v>1277420.54</v>
      </c>
      <c r="I66" s="71">
        <f>G66*I61</f>
        <v>1277420.2508583306</v>
      </c>
    </row>
    <row r="67" spans="1:9" s="8" customFormat="1" ht="33.75" customHeight="1">
      <c r="A67" s="24"/>
      <c r="B67" s="118" t="s">
        <v>17</v>
      </c>
      <c r="C67" s="25"/>
      <c r="D67" s="139"/>
      <c r="E67" s="140"/>
      <c r="F67" s="140"/>
      <c r="G67" s="140"/>
      <c r="H67" s="141"/>
      <c r="I67" s="36">
        <v>0.968996</v>
      </c>
    </row>
    <row r="68" spans="1:9" s="60" customFormat="1" ht="31.5" customHeight="1">
      <c r="A68" s="76">
        <v>3</v>
      </c>
      <c r="B68" s="119"/>
      <c r="C68" s="95" t="s">
        <v>6</v>
      </c>
      <c r="D68" s="72"/>
      <c r="E68" s="37">
        <f>E69+E70+E71+E72</f>
        <v>64852</v>
      </c>
      <c r="F68" s="19">
        <f>F69+F70+F71+F72</f>
        <v>1200</v>
      </c>
      <c r="G68" s="73">
        <f>G69+G70+G71+G72</f>
        <v>10379370.227559999</v>
      </c>
      <c r="H68" s="73">
        <f>H69+H70+H71+H72</f>
        <v>10057568.870000001</v>
      </c>
      <c r="I68" s="73">
        <f>I69+I70+I71+I72</f>
        <v>10057568.233024728</v>
      </c>
    </row>
    <row r="69" spans="1:9" s="60" customFormat="1" ht="31.5" customHeight="1">
      <c r="A69" s="77"/>
      <c r="B69" s="57" t="s">
        <v>14</v>
      </c>
      <c r="C69" s="96"/>
      <c r="D69" s="32">
        <f>'ПРИЛОЖЕНИЕ 1'!D58</f>
        <v>160.02853</v>
      </c>
      <c r="E69" s="38">
        <v>11218</v>
      </c>
      <c r="F69" s="35">
        <v>207.53</v>
      </c>
      <c r="G69" s="73">
        <f>D69*E69+F69</f>
        <v>1795407.5795399998</v>
      </c>
      <c r="H69" s="73">
        <v>1739743.53</v>
      </c>
      <c r="I69" s="73">
        <f>G69*I67</f>
        <v>1739742.7629439416</v>
      </c>
    </row>
    <row r="70" spans="1:9" s="60" customFormat="1" ht="31.5" customHeight="1">
      <c r="A70" s="77"/>
      <c r="B70" s="57" t="s">
        <v>11</v>
      </c>
      <c r="C70" s="96"/>
      <c r="D70" s="32">
        <f>D69</f>
        <v>160.02853</v>
      </c>
      <c r="E70" s="37">
        <v>25446</v>
      </c>
      <c r="F70" s="28">
        <v>470.75</v>
      </c>
      <c r="G70" s="73">
        <f>D70*E70+F70</f>
        <v>4072556.7243799996</v>
      </c>
      <c r="H70" s="73">
        <v>3946292.91</v>
      </c>
      <c r="I70" s="73">
        <f>G70*I67</f>
        <v>3946291.175697322</v>
      </c>
    </row>
    <row r="71" spans="1:9" s="60" customFormat="1" ht="31.5" customHeight="1">
      <c r="A71" s="77"/>
      <c r="B71" s="57" t="s">
        <v>18</v>
      </c>
      <c r="C71" s="96"/>
      <c r="D71" s="32">
        <v>0</v>
      </c>
      <c r="E71" s="37">
        <v>0</v>
      </c>
      <c r="F71" s="28">
        <v>0</v>
      </c>
      <c r="G71" s="73">
        <f>D71*E71+F71</f>
        <v>0</v>
      </c>
      <c r="H71" s="73">
        <v>0</v>
      </c>
      <c r="I71" s="73">
        <f>G71*I67</f>
        <v>0</v>
      </c>
    </row>
    <row r="72" spans="1:9" s="60" customFormat="1" ht="31.5" customHeight="1">
      <c r="A72" s="78"/>
      <c r="B72" s="57" t="s">
        <v>19</v>
      </c>
      <c r="C72" s="97"/>
      <c r="D72" s="32">
        <f>D69</f>
        <v>160.02853</v>
      </c>
      <c r="E72" s="37">
        <v>28188</v>
      </c>
      <c r="F72" s="28">
        <v>521.72</v>
      </c>
      <c r="G72" s="73">
        <f>D72*E72+F72</f>
        <v>4511405.92364</v>
      </c>
      <c r="H72" s="73">
        <v>4371532.43</v>
      </c>
      <c r="I72" s="73">
        <f>G72*I67</f>
        <v>4371534.294383465</v>
      </c>
    </row>
    <row r="73" spans="1:9" s="8" customFormat="1" ht="18.75" customHeight="1">
      <c r="A73" s="24"/>
      <c r="B73" s="118" t="s">
        <v>20</v>
      </c>
      <c r="C73" s="25"/>
      <c r="D73" s="139"/>
      <c r="E73" s="140"/>
      <c r="F73" s="140"/>
      <c r="G73" s="140"/>
      <c r="H73" s="141"/>
      <c r="I73" s="36">
        <v>0.9054918</v>
      </c>
    </row>
    <row r="74" spans="1:9" s="8" customFormat="1" ht="26.25" customHeight="1">
      <c r="A74" s="76">
        <v>4</v>
      </c>
      <c r="B74" s="119"/>
      <c r="C74" s="84" t="s">
        <v>6</v>
      </c>
      <c r="D74" s="31"/>
      <c r="E74" s="37">
        <f>E75+E76+E77+E78</f>
        <v>241458</v>
      </c>
      <c r="F74" s="17">
        <f>F75+F76+F77+F78</f>
        <v>91655</v>
      </c>
      <c r="G74" s="17">
        <f>G75+G76+G77+G78</f>
        <v>32664800.384779997</v>
      </c>
      <c r="H74" s="17">
        <f>H75+H76+H77+H78</f>
        <v>29577710</v>
      </c>
      <c r="I74" s="17">
        <f>I75+I76+I77+I78</f>
        <v>29577708.897055134</v>
      </c>
    </row>
    <row r="75" spans="1:9" s="60" customFormat="1" ht="45" customHeight="1">
      <c r="A75" s="77"/>
      <c r="B75" s="57" t="s">
        <v>21</v>
      </c>
      <c r="C75" s="85"/>
      <c r="D75" s="32">
        <f>'ПРИЛОЖЕНИЕ 1'!D63</f>
        <v>134.90191</v>
      </c>
      <c r="E75" s="37">
        <v>49812</v>
      </c>
      <c r="F75" s="17">
        <v>18908.63</v>
      </c>
      <c r="G75" s="7">
        <f>D75*E75+F75</f>
        <v>6738642.570919999</v>
      </c>
      <c r="H75" s="7">
        <v>6101785.7</v>
      </c>
      <c r="I75" s="7">
        <f>G75*I73</f>
        <v>6101785.591098977</v>
      </c>
    </row>
    <row r="76" spans="1:9" s="60" customFormat="1" ht="39.75" customHeight="1">
      <c r="A76" s="77"/>
      <c r="B76" s="57" t="s">
        <v>22</v>
      </c>
      <c r="C76" s="85"/>
      <c r="D76" s="32">
        <f>D75</f>
        <v>134.90191</v>
      </c>
      <c r="E76" s="37">
        <v>64260</v>
      </c>
      <c r="F76" s="17">
        <v>24393.09</v>
      </c>
      <c r="G76" s="7">
        <f>D76*E76+F76</f>
        <v>8693189.826599998</v>
      </c>
      <c r="H76" s="7">
        <v>7871612.2</v>
      </c>
      <c r="I76" s="7">
        <f>G76*I73</f>
        <v>7871612.10382972</v>
      </c>
    </row>
    <row r="77" spans="1:9" s="60" customFormat="1" ht="39.75" customHeight="1">
      <c r="A77" s="78"/>
      <c r="B77" s="57" t="s">
        <v>23</v>
      </c>
      <c r="C77" s="85"/>
      <c r="D77" s="32">
        <f>D75</f>
        <v>134.90191</v>
      </c>
      <c r="E77" s="37">
        <v>57834</v>
      </c>
      <c r="F77" s="17">
        <v>21953.78</v>
      </c>
      <c r="G77" s="7">
        <f>D77*E77+F77</f>
        <v>7823870.84294</v>
      </c>
      <c r="H77" s="7">
        <v>7084451.01</v>
      </c>
      <c r="I77" s="7">
        <f>G77*I73</f>
        <v>7084450.892541258</v>
      </c>
    </row>
    <row r="78" spans="1:9" s="60" customFormat="1" ht="39.75" customHeight="1">
      <c r="A78" s="62"/>
      <c r="B78" s="57" t="s">
        <v>24</v>
      </c>
      <c r="C78" s="86"/>
      <c r="D78" s="32">
        <f>D75</f>
        <v>134.90191</v>
      </c>
      <c r="E78" s="37">
        <v>69552</v>
      </c>
      <c r="F78" s="17">
        <v>26399.5</v>
      </c>
      <c r="G78" s="7">
        <f>D78*E78+F78</f>
        <v>9409097.14432</v>
      </c>
      <c r="H78" s="7">
        <v>8519861.09</v>
      </c>
      <c r="I78" s="7">
        <f>G78*I73</f>
        <v>8519860.309585176</v>
      </c>
    </row>
    <row r="79" spans="1:9" s="8" customFormat="1" ht="18.75" customHeight="1">
      <c r="A79" s="22"/>
      <c r="C79" s="30"/>
      <c r="D79" s="139"/>
      <c r="E79" s="140"/>
      <c r="F79" s="140"/>
      <c r="G79" s="140"/>
      <c r="H79" s="141"/>
      <c r="I79" s="74">
        <v>0.981405</v>
      </c>
    </row>
    <row r="80" spans="1:9" s="60" customFormat="1" ht="36" customHeight="1">
      <c r="A80" s="59">
        <v>5</v>
      </c>
      <c r="B80" s="58" t="s">
        <v>26</v>
      </c>
      <c r="C80" s="20" t="s">
        <v>25</v>
      </c>
      <c r="D80" s="32">
        <v>406711.65</v>
      </c>
      <c r="E80" s="17">
        <v>12</v>
      </c>
      <c r="F80" s="17">
        <v>264248</v>
      </c>
      <c r="G80" s="53">
        <f>D80*E80+F80</f>
        <v>5144787.800000001</v>
      </c>
      <c r="H80" s="53">
        <v>5049120</v>
      </c>
      <c r="I80" s="53">
        <f>G80*I79</f>
        <v>5049120.470859</v>
      </c>
    </row>
    <row r="81" s="8" customFormat="1" ht="15.75">
      <c r="A81" s="9"/>
    </row>
    <row r="82" spans="1:4" s="8" customFormat="1" ht="47.25" customHeight="1">
      <c r="A82" s="9"/>
      <c r="B82" s="10"/>
      <c r="C82" s="42"/>
      <c r="D82" s="42"/>
    </row>
    <row r="83" ht="47.25">
      <c r="B83" s="42" t="s">
        <v>32</v>
      </c>
    </row>
  </sheetData>
  <sheetProtection/>
  <mergeCells count="58">
    <mergeCell ref="B46:B47"/>
    <mergeCell ref="C46:I46"/>
    <mergeCell ref="B51:B52"/>
    <mergeCell ref="C51:I51"/>
    <mergeCell ref="B56:B57"/>
    <mergeCell ref="B61:B62"/>
    <mergeCell ref="D56:H56"/>
    <mergeCell ref="C56:C60"/>
    <mergeCell ref="B31:B32"/>
    <mergeCell ref="C31:I31"/>
    <mergeCell ref="B36:B37"/>
    <mergeCell ref="C36:I36"/>
    <mergeCell ref="B41:B42"/>
    <mergeCell ref="C41:I41"/>
    <mergeCell ref="C33:C35"/>
    <mergeCell ref="C38:C40"/>
    <mergeCell ref="A57:A59"/>
    <mergeCell ref="D67:H67"/>
    <mergeCell ref="D73:H73"/>
    <mergeCell ref="D79:H79"/>
    <mergeCell ref="C62:C66"/>
    <mergeCell ref="D61:H61"/>
    <mergeCell ref="B67:B68"/>
    <mergeCell ref="B73:B74"/>
    <mergeCell ref="C68:C72"/>
    <mergeCell ref="C1:H1"/>
    <mergeCell ref="A2:A4"/>
    <mergeCell ref="B2:B4"/>
    <mergeCell ref="C2:C4"/>
    <mergeCell ref="D3:D4"/>
    <mergeCell ref="A74:A77"/>
    <mergeCell ref="C74:C78"/>
    <mergeCell ref="A62:A66"/>
    <mergeCell ref="A68:A72"/>
    <mergeCell ref="D2:I2"/>
    <mergeCell ref="G3:G4"/>
    <mergeCell ref="H3:H4"/>
    <mergeCell ref="I3:I4"/>
    <mergeCell ref="E3:E4"/>
    <mergeCell ref="F3:F4"/>
    <mergeCell ref="C7:C9"/>
    <mergeCell ref="B15:B16"/>
    <mergeCell ref="C15:I15"/>
    <mergeCell ref="C12:C14"/>
    <mergeCell ref="C23:C25"/>
    <mergeCell ref="B21:B22"/>
    <mergeCell ref="C21:I21"/>
    <mergeCell ref="C17:C20"/>
    <mergeCell ref="C43:C45"/>
    <mergeCell ref="C48:C50"/>
    <mergeCell ref="C53:C55"/>
    <mergeCell ref="B5:B6"/>
    <mergeCell ref="C5:I5"/>
    <mergeCell ref="B10:B11"/>
    <mergeCell ref="D10:I10"/>
    <mergeCell ref="C28:C30"/>
    <mergeCell ref="B26:B27"/>
    <mergeCell ref="C26:I2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6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Torrents.by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ПЭО1</cp:lastModifiedBy>
  <cp:lastPrinted>2023-02-02T01:20:00Z</cp:lastPrinted>
  <dcterms:created xsi:type="dcterms:W3CDTF">2014-09-09T02:05:53Z</dcterms:created>
  <dcterms:modified xsi:type="dcterms:W3CDTF">2023-05-17T05:20:54Z</dcterms:modified>
  <cp:category/>
  <cp:version/>
  <cp:contentType/>
  <cp:contentStatus/>
</cp:coreProperties>
</file>